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175"/>
  </bookViews>
  <sheets>
    <sheet name="Índice" sheetId="64" r:id="rId1"/>
    <sheet name="Tabela 1" sheetId="40" r:id="rId2"/>
    <sheet name="Tabela 2" sheetId="37" r:id="rId3"/>
    <sheet name="Tabela 3" sheetId="38" r:id="rId4"/>
    <sheet name="Tabela 4" sheetId="48" r:id="rId5"/>
    <sheet name="Tabela 5" sheetId="59" r:id="rId6"/>
    <sheet name="Tabela 6" sheetId="57" r:id="rId7"/>
    <sheet name="Tabela 7" sheetId="58" r:id="rId8"/>
    <sheet name="Tabela 8" sheetId="60" r:id="rId9"/>
    <sheet name="Tabela 9" sheetId="61" r:id="rId10"/>
    <sheet name="Tabela 10" sheetId="62" r:id="rId11"/>
  </sheets>
  <externalReferences>
    <externalReference r:id="rId12"/>
    <externalReference r:id="rId13"/>
    <externalReference r:id="rId14"/>
    <externalReference r:id="rId15"/>
  </externalReferences>
  <calcPr calcId="162913"/>
</workbook>
</file>

<file path=xl/calcChain.xml><?xml version="1.0" encoding="utf-8"?>
<calcChain xmlns="http://schemas.openxmlformats.org/spreadsheetml/2006/main">
  <c r="R22" i="60" l="1"/>
  <c r="R21" i="60"/>
  <c r="R20" i="60"/>
  <c r="R19" i="60"/>
  <c r="R18" i="60"/>
  <c r="R17" i="60"/>
  <c r="R16" i="60"/>
  <c r="R15" i="60"/>
  <c r="R14" i="60"/>
  <c r="R13" i="60"/>
  <c r="R12" i="60"/>
  <c r="R11" i="60"/>
  <c r="R10" i="60"/>
  <c r="R9" i="60"/>
  <c r="R8" i="60"/>
  <c r="R7" i="60"/>
  <c r="R6" i="60"/>
  <c r="R25" i="60"/>
  <c r="R24" i="60"/>
  <c r="R23" i="60"/>
  <c r="S22" i="58" l="1"/>
  <c r="S21" i="58"/>
  <c r="S20" i="58"/>
  <c r="S19" i="58"/>
  <c r="S18" i="58"/>
  <c r="S17" i="58"/>
  <c r="S16" i="58"/>
  <c r="S15" i="58"/>
  <c r="S14" i="58"/>
  <c r="S13" i="58"/>
  <c r="S12" i="58"/>
  <c r="S11" i="58"/>
  <c r="S10" i="58"/>
  <c r="S9" i="58"/>
  <c r="S8" i="58"/>
  <c r="S7" i="58"/>
  <c r="S6" i="58"/>
  <c r="S22" i="57"/>
  <c r="S21" i="57"/>
  <c r="S20" i="57"/>
  <c r="S19" i="57"/>
  <c r="S17" i="57"/>
  <c r="S16" i="57"/>
  <c r="S15" i="57"/>
  <c r="S14" i="57"/>
  <c r="S13" i="57"/>
  <c r="S12" i="57"/>
  <c r="S11" i="57"/>
  <c r="S10" i="57"/>
  <c r="S9" i="57"/>
  <c r="S8" i="57"/>
  <c r="S7" i="57"/>
  <c r="S22" i="59"/>
  <c r="S21" i="59"/>
  <c r="S20" i="59"/>
  <c r="S19" i="59"/>
  <c r="S18" i="59"/>
  <c r="S17" i="59"/>
  <c r="S16" i="59"/>
  <c r="S15" i="59"/>
  <c r="S14" i="59"/>
  <c r="S13" i="59"/>
  <c r="S12" i="59"/>
  <c r="S11" i="59"/>
  <c r="S10" i="59"/>
  <c r="S9" i="59"/>
  <c r="S8" i="59"/>
  <c r="S7" i="59"/>
  <c r="S6" i="59"/>
  <c r="S23" i="59" l="1"/>
  <c r="S23" i="57"/>
  <c r="S23" i="58"/>
  <c r="S25" i="58" s="1"/>
  <c r="U38" i="38"/>
  <c r="U37" i="38"/>
  <c r="U36" i="38"/>
  <c r="U35" i="38"/>
  <c r="U34" i="38"/>
  <c r="U33" i="38"/>
  <c r="U32" i="38"/>
  <c r="U31" i="38"/>
  <c r="U30" i="38"/>
  <c r="U29" i="38"/>
  <c r="U28" i="38"/>
  <c r="U27" i="38"/>
  <c r="U26" i="38"/>
  <c r="U25" i="38"/>
  <c r="U24" i="38"/>
  <c r="U23" i="38"/>
  <c r="U22" i="38"/>
  <c r="U21" i="38"/>
  <c r="U20" i="38"/>
  <c r="U19" i="38"/>
  <c r="U18" i="38"/>
  <c r="U17" i="38"/>
  <c r="U16" i="38"/>
  <c r="U15" i="38"/>
  <c r="U14" i="38"/>
  <c r="U13" i="38"/>
  <c r="U12" i="38"/>
  <c r="U11" i="38"/>
  <c r="U10" i="38"/>
  <c r="U9" i="38"/>
  <c r="U8" i="38"/>
  <c r="U7" i="38"/>
  <c r="U6" i="38"/>
  <c r="T38" i="38"/>
  <c r="T37" i="38"/>
  <c r="T36" i="38"/>
  <c r="T35" i="38"/>
  <c r="T34" i="38"/>
  <c r="T33" i="38"/>
  <c r="T32" i="38"/>
  <c r="T31" i="38"/>
  <c r="T30" i="38"/>
  <c r="T29" i="38"/>
  <c r="T28" i="38"/>
  <c r="T27" i="38"/>
  <c r="T26" i="38"/>
  <c r="T25" i="38"/>
  <c r="T24" i="38"/>
  <c r="T23" i="38"/>
  <c r="T22" i="38"/>
  <c r="T21" i="38"/>
  <c r="T20" i="38"/>
  <c r="T19" i="38"/>
  <c r="T18" i="38"/>
  <c r="T17" i="38"/>
  <c r="T16" i="38"/>
  <c r="T15" i="38"/>
  <c r="T14" i="38"/>
  <c r="T13" i="38"/>
  <c r="T12" i="38"/>
  <c r="T11" i="38"/>
  <c r="T10" i="38"/>
  <c r="T9" i="38"/>
  <c r="T8" i="38"/>
  <c r="T7" i="38"/>
  <c r="T6" i="38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38" i="40"/>
  <c r="S37" i="40"/>
  <c r="S36" i="40"/>
  <c r="S35" i="40"/>
  <c r="S34" i="40"/>
  <c r="S33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S19" i="40"/>
  <c r="S18" i="40"/>
  <c r="S17" i="40"/>
  <c r="S16" i="40"/>
  <c r="S15" i="40"/>
  <c r="S14" i="40"/>
  <c r="S13" i="40"/>
  <c r="S12" i="40"/>
  <c r="S11" i="40"/>
  <c r="S10" i="40"/>
  <c r="S9" i="40"/>
  <c r="S8" i="40"/>
  <c r="S7" i="40"/>
  <c r="S6" i="40"/>
</calcChain>
</file>

<file path=xl/sharedStrings.xml><?xml version="1.0" encoding="utf-8"?>
<sst xmlns="http://schemas.openxmlformats.org/spreadsheetml/2006/main" count="315" uniqueCount="89">
  <si>
    <t>Produto Interno Bruto</t>
  </si>
  <si>
    <t>Grandes Regiões e 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</si>
  <si>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</si>
  <si>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</si>
  <si>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</si>
  <si>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</si>
  <si>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</si>
  <si>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</si>
  <si>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</si>
  <si>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</si>
  <si>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</si>
  <si>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</si>
  <si>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</si>
  <si>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</si>
  <si>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</si>
  <si>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</si>
  <si>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</si>
  <si>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</si>
  <si>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</si>
  <si>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</si>
  <si>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</si>
  <si>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</si>
  <si>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</si>
  <si>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</si>
  <si>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</si>
  <si>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</si>
  <si>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</si>
  <si>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</si>
  <si>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</si>
  <si>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Brasil</t>
  </si>
  <si>
    <t>Setores e atividades econômicas</t>
  </si>
  <si>
    <t>Agropecuária</t>
  </si>
  <si>
    <t>Indústria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</si>
  <si>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</si>
  <si>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</si>
  <si>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</si>
  <si>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</si>
  <si>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Serviços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</si>
  <si>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</si>
  <si>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</si>
  <si>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</si>
  <si>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</si>
  <si>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</si>
  <si>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</si>
  <si>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</si>
  <si>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Administração,defesa, educação e saúde públicas e seguridade social</t>
  </si>
  <si>
    <t>Educação e saúde privadas</t>
  </si>
  <si>
    <r>
      <t xml:space="preserve">Outras atividades de serviços  </t>
    </r>
    <r>
      <rPr>
        <vertAlign val="superscript"/>
        <sz val="10.5"/>
        <color rgb="FF000000"/>
        <rFont val="Arial"/>
        <family val="2"/>
      </rPr>
      <t>1</t>
    </r>
  </si>
  <si>
    <t>1  Artes, cultura, esporte e recreação e outras atividades de serviços; e Serviços domésticos.</t>
  </si>
  <si>
    <t>Consumo intermediário ( R$ milhão)</t>
  </si>
  <si>
    <t>Valor Adicionado bruto</t>
  </si>
  <si>
    <t>Impostos sobre produtos, líquidos de subsídios</t>
  </si>
  <si>
    <t>Valor bruto da produção</t>
  </si>
  <si>
    <t>Consumo intermediário</t>
  </si>
  <si>
    <t>Atividades financeiras</t>
  </si>
  <si>
    <t>Valor Adicionado Bruto</t>
  </si>
  <si>
    <t>Série encadeada do volume   (2002=100)</t>
  </si>
  <si>
    <t>Série encadeada do deflator  (2010=100)</t>
  </si>
  <si>
    <t>Norte</t>
  </si>
  <si>
    <t>Nordeste</t>
  </si>
  <si>
    <t>Sudeste</t>
  </si>
  <si>
    <t>Sul</t>
  </si>
  <si>
    <t>Centro-Oeste</t>
  </si>
  <si>
    <t xml:space="preserve">Fontes: IBGE e Órgãos Estaduais de Estatística </t>
  </si>
  <si>
    <t>Fonte: Instituto Brasileiro de Geografia e Estatística  - IBGE.</t>
  </si>
  <si>
    <t>Índice</t>
  </si>
  <si>
    <t xml:space="preserve">Fonte: Instituto Brasileiro de Geografia e Estatística  - IBGE. </t>
  </si>
  <si>
    <t>Variação em volume (%)</t>
  </si>
  <si>
    <t>Tabela 1 - Produto Interno Bruto do Brasil, das Grandes Regiões e das Unidades da Federação - 2002-2019</t>
  </si>
  <si>
    <t>Índice de tabela - Série de PIB - 2002-2019 - Brasil e Unidades da Federação</t>
  </si>
  <si>
    <t>Tabela 2 - Participação das Grandes Regiões e das Unidades da Federação no Produto Interno Bruto do Brasil - 2002-2019</t>
  </si>
  <si>
    <t>Tabela 3 - Variação em volume do Produto Interno do Brasil, das Grandes Regiões e das Unidades da Federação - 2003-2019</t>
  </si>
  <si>
    <t>Tabela 4 -Série encadeada do volume do Produto Interno do Brasil, das Grandes Regiões e das Unidades da Federação - 2002-2019</t>
  </si>
  <si>
    <t>Tabela 5 - Valor bruto da produção segundo os setores e as atividades econômicas - Brasil - 2002-2019</t>
  </si>
  <si>
    <t>Tabela 6 - Consumo intermediário segundo os setores e as atividades econômicas -Brasil - 2002-2019</t>
  </si>
  <si>
    <t>Tabela 7 - Produto Interno Bruto, impostos e valor adicionado bruto segundo os setores e as atividades econômicas - Brasil - 2002-2019</t>
  </si>
  <si>
    <t>Tabela 8 - Variação em volume do Produto Interno Bruto, dos impostos  e do valor adicionado bruto segundo os setores e as atividades econômicas - Brasil - 2003-2019</t>
  </si>
  <si>
    <t>Tabela 9  - Série encadeada do volume do Produto Interno Bruto, dos impostos e do valor adicionado bruto segundo os setores e as atividades econômicas - Brasil - 2002-2019</t>
  </si>
  <si>
    <t>Tabela 10  - Série encadeada do deflator do Produto Interno Bruto, dos impostos e do valor adicionado bruto a preços básicos, segundo os setores e as atividades econômicas - Brasil - 2002-2019</t>
  </si>
  <si>
    <t>Tabela 8 - Variação em volume do Produto Interno Bruto, dos impostos e do valor adicionado bruto segundo os setores e as atividades econômicas - Brasil - 2003-2019</t>
  </si>
  <si>
    <t xml:space="preserve">                                           Participação  no  PIB  Brasil  (%)</t>
  </si>
  <si>
    <t xml:space="preserve">                                                                   Tabela 4 -Série encadeada do volume do Produto Interno do Brasil, das Grandes Regiões e das Unidades da Federação - 2002-2019</t>
  </si>
  <si>
    <t xml:space="preserve">                                 Variação em volume   (%)</t>
  </si>
  <si>
    <t xml:space="preserve">                                                                     Série encadeada do volume do PIB (%)</t>
  </si>
  <si>
    <t xml:space="preserve">         Tabela 5 - Valor bruto da produção segundo os setores e as atividades econômicas - Brasil - 2002-2019</t>
  </si>
  <si>
    <t xml:space="preserve">                                                         Valor bruto da produção ( R$ milhão)</t>
  </si>
  <si>
    <t xml:space="preserve">                                                             Produto Interno Bruto  (R$ milhões)</t>
  </si>
  <si>
    <t xml:space="preserve">                                                                                                                                                      Tabela 1 - Produto Interno Bruto do Brasil, das Grandes Regiões e das Unidades da Federação - 2002-2019</t>
  </si>
  <si>
    <t xml:space="preserve">                                                          Valor corrente ( R$ milhão)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</si>
</sst>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(* #,##0.00_);_(* \(#,##0.00\);_(* &quot;-&quot;??_);_(@_)"/>
    <numFmt numFmtId="168" formatCode="0.000000"/>
    <numFmt numFmtId="169" formatCode="##0.0"/>
    <numFmt numFmtId="170" formatCode="_-* #,##0.0_-;\-* #,##0.0_-;_-* &quot;-&quot;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7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6"/>
      <color indexed="8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0.5"/>
      <color rgb="FF000000"/>
      <name val="Arial"/>
      <family val="2"/>
    </font>
    <font>
      <vertAlign val="superscript"/>
      <sz val="10.5"/>
      <color rgb="FF000000"/>
      <name val="Arial"/>
      <family val="2"/>
    </font>
    <font>
      <sz val="11"/>
      <color theme="1"/>
      <name val="Calibri"/>
      <family val="2"/>
    </font>
    <font>
      <b/>
      <sz val="10.5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99"/>
      <name val="Calibri"/>
      <family val="2"/>
      <scheme val="minor"/>
    </font>
    <font>
      <sz val="10.5"/>
      <name val="Calibri"/>
      <family val="2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2" fillId="0" borderId="0" applyFill="0" applyProtection="0"/>
    <xf numFmtId="43" fontId="1" fillId="0" borderId="0" applyFont="0" applyFill="0" applyBorder="0" applyAlignment="0" applyProtection="0"/>
    <xf numFmtId="0" fontId="13" fillId="0" borderId="0"/>
    <xf numFmtId="0" fontId="29" fillId="0" borderId="0" applyNumberFormat="0" applyFill="0" applyBorder="0" applyAlignment="0" applyProtection="0"/>
  </cellStyleXfs>
  <cellXfs count="185">
    <xf numFmtId="0" fontId="0" fillId="0" borderId="0" xfId="0"/>
    <xf numFmtId="0" fontId="3" fillId="2" borderId="0" xfId="0" applyFont="1" applyFill="1" applyAlignment="1">
      <alignment horizontal="left" vertical="center"/>
    </xf>
    <xf numFmtId="0" fontId="0" fillId="5" borderId="0" xfId="0" applyFill="1"/>
    <xf numFmtId="0" fontId="4" fillId="4" borderId="3" xfId="2" applyFont="1" applyFill="1" applyBorder="1" applyAlignment="1">
      <alignment horizontal="center" vertical="center" wrapText="1"/>
    </xf>
    <xf numFmtId="0" fontId="8" fillId="5" borderId="0" xfId="0" applyFont="1" applyFill="1"/>
    <xf numFmtId="0" fontId="8" fillId="0" borderId="0" xfId="0" applyFont="1"/>
    <xf numFmtId="0" fontId="9" fillId="5" borderId="0" xfId="0" applyFont="1" applyFill="1" applyBorder="1" applyAlignment="1">
      <alignment vertical="center"/>
    </xf>
    <xf numFmtId="0" fontId="0" fillId="0" borderId="0" xfId="0" applyFont="1"/>
    <xf numFmtId="0" fontId="3" fillId="2" borderId="5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165" fontId="1" fillId="5" borderId="0" xfId="1" applyNumberFormat="1" applyFont="1" applyFill="1" applyAlignment="1">
      <alignment vertical="center"/>
    </xf>
    <xf numFmtId="0" fontId="1" fillId="0" borderId="0" xfId="0" applyFont="1"/>
    <xf numFmtId="166" fontId="1" fillId="5" borderId="0" xfId="1" applyNumberFormat="1" applyFont="1" applyFill="1" applyAlignment="1">
      <alignment vertical="center"/>
    </xf>
    <xf numFmtId="1" fontId="0" fillId="0" borderId="0" xfId="0" applyNumberFormat="1"/>
    <xf numFmtId="0" fontId="0" fillId="0" borderId="0" xfId="0"/>
    <xf numFmtId="164" fontId="0" fillId="5" borderId="0" xfId="1" applyNumberFormat="1" applyFont="1" applyFill="1"/>
    <xf numFmtId="0" fontId="6" fillId="3" borderId="4" xfId="0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1" applyNumberFormat="1" applyFont="1"/>
    <xf numFmtId="165" fontId="7" fillId="2" borderId="5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165" fontId="8" fillId="5" borderId="0" xfId="1" applyNumberFormat="1" applyFont="1" applyFill="1" applyAlignment="1">
      <alignment vertical="center"/>
    </xf>
    <xf numFmtId="165" fontId="8" fillId="5" borderId="1" xfId="1" applyNumberFormat="1" applyFont="1" applyFill="1" applyBorder="1" applyAlignment="1">
      <alignment vertical="center"/>
    </xf>
    <xf numFmtId="164" fontId="8" fillId="5" borderId="0" xfId="1" applyNumberFormat="1" applyFont="1" applyFill="1"/>
    <xf numFmtId="0" fontId="14" fillId="0" borderId="0" xfId="0" applyFont="1" applyAlignment="1">
      <alignment vertical="center"/>
    </xf>
    <xf numFmtId="0" fontId="6" fillId="6" borderId="3" xfId="1" applyNumberFormat="1" applyFont="1" applyFill="1" applyBorder="1" applyAlignment="1">
      <alignment horizontal="center" vertical="center"/>
    </xf>
    <xf numFmtId="0" fontId="6" fillId="6" borderId="4" xfId="1" applyNumberFormat="1" applyFont="1" applyFill="1" applyBorder="1" applyAlignment="1">
      <alignment horizontal="center" vertical="center"/>
    </xf>
    <xf numFmtId="165" fontId="15" fillId="7" borderId="6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5" fontId="10" fillId="8" borderId="0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165" fontId="10" fillId="8" borderId="0" xfId="1" applyNumberFormat="1" applyFont="1" applyFill="1" applyBorder="1" applyAlignment="1">
      <alignment vertical="center" wrapText="1"/>
    </xf>
    <xf numFmtId="165" fontId="10" fillId="8" borderId="6" xfId="1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165" fontId="10" fillId="8" borderId="7" xfId="1" applyNumberFormat="1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165" fontId="0" fillId="5" borderId="0" xfId="1" applyNumberFormat="1" applyFont="1" applyFill="1"/>
    <xf numFmtId="165" fontId="18" fillId="7" borderId="6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165" fontId="18" fillId="4" borderId="6" xfId="1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165" fontId="18" fillId="4" borderId="1" xfId="1" applyNumberFormat="1" applyFont="1" applyFill="1" applyBorder="1" applyAlignment="1">
      <alignment vertical="center"/>
    </xf>
    <xf numFmtId="165" fontId="0" fillId="0" borderId="0" xfId="0" applyNumberFormat="1"/>
    <xf numFmtId="166" fontId="18" fillId="7" borderId="0" xfId="1" applyNumberFormat="1" applyFont="1" applyFill="1" applyBorder="1" applyAlignment="1">
      <alignment vertical="center"/>
    </xf>
    <xf numFmtId="166" fontId="10" fillId="8" borderId="0" xfId="1" applyNumberFormat="1" applyFont="1" applyFill="1" applyBorder="1" applyAlignment="1">
      <alignment vertical="center"/>
    </xf>
    <xf numFmtId="166" fontId="11" fillId="8" borderId="0" xfId="1" applyNumberFormat="1" applyFont="1" applyFill="1" applyBorder="1" applyAlignment="1">
      <alignment vertical="center" wrapText="1"/>
    </xf>
    <xf numFmtId="0" fontId="15" fillId="6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8" fillId="7" borderId="6" xfId="1" applyNumberFormat="1" applyFont="1" applyFill="1" applyBorder="1" applyAlignment="1">
      <alignment vertical="center"/>
    </xf>
    <xf numFmtId="164" fontId="18" fillId="7" borderId="0" xfId="1" applyNumberFormat="1" applyFont="1" applyFill="1" applyBorder="1" applyAlignment="1">
      <alignment vertical="center"/>
    </xf>
    <xf numFmtId="164" fontId="10" fillId="5" borderId="0" xfId="1" applyNumberFormat="1" applyFont="1" applyFill="1" applyBorder="1" applyAlignment="1">
      <alignment vertical="center"/>
    </xf>
    <xf numFmtId="164" fontId="10" fillId="5" borderId="0" xfId="1" applyNumberFormat="1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164" fontId="18" fillId="4" borderId="0" xfId="1" applyNumberFormat="1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164" fontId="10" fillId="9" borderId="0" xfId="1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4" fontId="18" fillId="4" borderId="1" xfId="1" applyNumberFormat="1" applyFont="1" applyFill="1" applyBorder="1" applyAlignment="1">
      <alignment vertical="center"/>
    </xf>
    <xf numFmtId="165" fontId="19" fillId="7" borderId="6" xfId="1" applyNumberFormat="1" applyFont="1" applyFill="1" applyBorder="1" applyAlignment="1">
      <alignment vertical="center"/>
    </xf>
    <xf numFmtId="0" fontId="17" fillId="5" borderId="0" xfId="0" applyFont="1" applyFill="1" applyBorder="1"/>
    <xf numFmtId="0" fontId="0" fillId="0" borderId="0" xfId="0" applyAlignment="1">
      <alignment vertical="center"/>
    </xf>
    <xf numFmtId="0" fontId="22" fillId="5" borderId="0" xfId="0" applyFont="1" applyFill="1" applyBorder="1" applyAlignment="1">
      <alignment vertical="center"/>
    </xf>
    <xf numFmtId="165" fontId="23" fillId="8" borderId="0" xfId="1" applyNumberFormat="1" applyFont="1" applyFill="1" applyBorder="1"/>
    <xf numFmtId="0" fontId="23" fillId="8" borderId="0" xfId="0" applyFont="1" applyFill="1" applyBorder="1"/>
    <xf numFmtId="0" fontId="24" fillId="5" borderId="0" xfId="0" applyFont="1" applyFill="1"/>
    <xf numFmtId="0" fontId="25" fillId="5" borderId="0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165" fontId="19" fillId="10" borderId="6" xfId="1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0" fillId="8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168" fontId="0" fillId="0" borderId="0" xfId="0" applyNumberFormat="1"/>
    <xf numFmtId="166" fontId="0" fillId="0" borderId="0" xfId="0" applyNumberFormat="1" applyFont="1"/>
    <xf numFmtId="169" fontId="0" fillId="0" borderId="0" xfId="0" applyNumberFormat="1"/>
    <xf numFmtId="170" fontId="10" fillId="9" borderId="0" xfId="1" applyNumberFormat="1" applyFont="1" applyFill="1" applyBorder="1" applyAlignment="1">
      <alignment vertical="center"/>
    </xf>
    <xf numFmtId="0" fontId="6" fillId="6" borderId="9" xfId="1" applyNumberFormat="1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30" fillId="0" borderId="0" xfId="7" applyFont="1" applyAlignment="1">
      <alignment wrapText="1"/>
    </xf>
    <xf numFmtId="170" fontId="0" fillId="0" borderId="0" xfId="0" applyNumberFormat="1"/>
    <xf numFmtId="165" fontId="7" fillId="2" borderId="5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165" fontId="4" fillId="5" borderId="0" xfId="1" applyNumberFormat="1" applyFont="1" applyFill="1" applyAlignment="1">
      <alignment horizontal="right" vertical="center"/>
    </xf>
    <xf numFmtId="165" fontId="8" fillId="5" borderId="0" xfId="1" applyNumberFormat="1" applyFont="1" applyFill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8" fillId="5" borderId="1" xfId="1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8" fillId="5" borderId="0" xfId="1" applyNumberFormat="1" applyFont="1" applyFill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8" fillId="5" borderId="0" xfId="1" applyNumberFormat="1" applyFont="1" applyFill="1" applyBorder="1" applyAlignment="1">
      <alignment vertical="center"/>
    </xf>
    <xf numFmtId="164" fontId="8" fillId="5" borderId="1" xfId="1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166" fontId="8" fillId="5" borderId="0" xfId="1" applyNumberFormat="1" applyFont="1" applyFill="1" applyAlignment="1">
      <alignment vertical="center"/>
    </xf>
    <xf numFmtId="166" fontId="8" fillId="5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8" fillId="5" borderId="1" xfId="1" applyNumberFormat="1" applyFont="1" applyFill="1" applyBorder="1" applyAlignment="1">
      <alignment vertical="center"/>
    </xf>
    <xf numFmtId="165" fontId="18" fillId="6" borderId="8" xfId="1" applyNumberFormat="1" applyFont="1" applyFill="1" applyBorder="1" applyAlignment="1">
      <alignment vertical="center"/>
    </xf>
    <xf numFmtId="165" fontId="18" fillId="6" borderId="1" xfId="1" applyNumberFormat="1" applyFont="1" applyFill="1" applyBorder="1" applyAlignment="1">
      <alignment vertical="center"/>
    </xf>
    <xf numFmtId="165" fontId="18" fillId="7" borderId="0" xfId="1" applyNumberFormat="1" applyFont="1" applyFill="1" applyBorder="1" applyAlignment="1">
      <alignment vertical="center"/>
    </xf>
    <xf numFmtId="166" fontId="18" fillId="7" borderId="6" xfId="1" applyNumberFormat="1" applyFont="1" applyFill="1" applyBorder="1" applyAlignment="1">
      <alignment vertical="center"/>
    </xf>
    <xf numFmtId="166" fontId="10" fillId="8" borderId="0" xfId="1" applyNumberFormat="1" applyFont="1" applyFill="1" applyBorder="1" applyAlignment="1">
      <alignment vertical="center" wrapText="1"/>
    </xf>
    <xf numFmtId="166" fontId="31" fillId="8" borderId="0" xfId="0" applyNumberFormat="1" applyFont="1" applyFill="1" applyBorder="1" applyAlignment="1">
      <alignment vertical="center"/>
    </xf>
    <xf numFmtId="166" fontId="10" fillId="8" borderId="6" xfId="1" applyNumberFormat="1" applyFont="1" applyFill="1" applyBorder="1" applyAlignment="1">
      <alignment vertical="center"/>
    </xf>
    <xf numFmtId="166" fontId="10" fillId="8" borderId="7" xfId="1" applyNumberFormat="1" applyFont="1" applyFill="1" applyBorder="1" applyAlignment="1">
      <alignment vertical="center"/>
    </xf>
    <xf numFmtId="164" fontId="18" fillId="6" borderId="0" xfId="1" applyNumberFormat="1" applyFont="1" applyFill="1" applyBorder="1" applyAlignment="1">
      <alignment vertical="center"/>
    </xf>
    <xf numFmtId="166" fontId="18" fillId="6" borderId="0" xfId="1" applyNumberFormat="1" applyFont="1" applyFill="1" applyBorder="1" applyAlignment="1">
      <alignment vertical="center"/>
    </xf>
    <xf numFmtId="164" fontId="18" fillId="6" borderId="1" xfId="1" applyNumberFormat="1" applyFont="1" applyFill="1" applyBorder="1" applyAlignment="1">
      <alignment vertical="center"/>
    </xf>
    <xf numFmtId="166" fontId="18" fillId="6" borderId="1" xfId="1" applyNumberFormat="1" applyFont="1" applyFill="1" applyBorder="1" applyAlignment="1">
      <alignment vertical="center"/>
    </xf>
    <xf numFmtId="166" fontId="8" fillId="0" borderId="0" xfId="0" applyNumberFormat="1" applyFont="1"/>
    <xf numFmtId="164" fontId="18" fillId="10" borderId="0" xfId="1" applyNumberFormat="1" applyFont="1" applyFill="1" applyBorder="1" applyAlignment="1">
      <alignment vertical="center"/>
    </xf>
    <xf numFmtId="164" fontId="18" fillId="10" borderId="1" xfId="1" applyNumberFormat="1" applyFont="1" applyFill="1" applyBorder="1" applyAlignment="1">
      <alignment vertical="center"/>
    </xf>
    <xf numFmtId="166" fontId="0" fillId="0" borderId="1" xfId="0" applyNumberFormat="1" applyFont="1" applyBorder="1"/>
    <xf numFmtId="165" fontId="19" fillId="6" borderId="0" xfId="1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65" fontId="19" fillId="6" borderId="9" xfId="1" applyNumberFormat="1" applyFont="1" applyFill="1" applyBorder="1" applyAlignment="1">
      <alignment vertical="center"/>
    </xf>
    <xf numFmtId="0" fontId="29" fillId="0" borderId="0" xfId="7" quotePrefix="1" applyAlignment="1">
      <alignment horizontal="right"/>
    </xf>
    <xf numFmtId="0" fontId="29" fillId="0" borderId="1" xfId="7" quotePrefix="1" applyBorder="1" applyAlignment="1">
      <alignment horizontal="right"/>
    </xf>
    <xf numFmtId="0" fontId="29" fillId="0" borderId="9" xfId="7" quotePrefix="1" applyBorder="1" applyAlignment="1">
      <alignment horizontal="right"/>
    </xf>
    <xf numFmtId="0" fontId="32" fillId="0" borderId="0" xfId="0" applyFont="1"/>
    <xf numFmtId="0" fontId="29" fillId="0" borderId="0" xfId="7" quotePrefix="1" applyAlignment="1">
      <alignment vertical="center"/>
    </xf>
    <xf numFmtId="165" fontId="7" fillId="2" borderId="2" xfId="1" applyNumberFormat="1" applyFont="1" applyFill="1" applyBorder="1" applyAlignment="1">
      <alignment vertical="center"/>
    </xf>
    <xf numFmtId="166" fontId="1" fillId="5" borderId="1" xfId="1" applyNumberFormat="1" applyFont="1" applyFill="1" applyBorder="1" applyAlignment="1">
      <alignment vertical="center"/>
    </xf>
    <xf numFmtId="169" fontId="7" fillId="2" borderId="5" xfId="0" applyNumberFormat="1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0" fillId="0" borderId="1" xfId="0" applyNumberFormat="1" applyBorder="1"/>
    <xf numFmtId="0" fontId="4" fillId="4" borderId="10" xfId="2" applyFont="1" applyFill="1" applyBorder="1" applyAlignment="1">
      <alignment horizontal="center" vertical="center" wrapText="1"/>
    </xf>
    <xf numFmtId="0" fontId="29" fillId="5" borderId="0" xfId="7" applyFill="1" applyBorder="1" applyAlignment="1">
      <alignment horizontal="right" vertical="center"/>
    </xf>
    <xf numFmtId="0" fontId="29" fillId="5" borderId="9" xfId="7" applyFill="1" applyBorder="1" applyAlignment="1">
      <alignment horizontal="right" vertical="center"/>
    </xf>
    <xf numFmtId="0" fontId="0" fillId="0" borderId="0" xfId="0"/>
    <xf numFmtId="0" fontId="29" fillId="0" borderId="9" xfId="7" applyBorder="1" applyAlignment="1">
      <alignment horizontal="right" vertical="center"/>
    </xf>
    <xf numFmtId="0" fontId="21" fillId="8" borderId="0" xfId="2" applyFont="1" applyFill="1" applyBorder="1" applyAlignment="1">
      <alignment horizontal="left" wrapText="1"/>
    </xf>
    <xf numFmtId="0" fontId="4" fillId="6" borderId="10" xfId="2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left" wrapText="1"/>
    </xf>
    <xf numFmtId="0" fontId="20" fillId="8" borderId="0" xfId="0" applyFont="1" applyFill="1" applyBorder="1" applyAlignment="1">
      <alignment horizontal="left" wrapText="1"/>
    </xf>
    <xf numFmtId="165" fontId="19" fillId="6" borderId="3" xfId="1" applyNumberFormat="1" applyFont="1" applyFill="1" applyBorder="1" applyAlignment="1">
      <alignment horizontal="center" vertical="center"/>
    </xf>
    <xf numFmtId="165" fontId="19" fillId="6" borderId="4" xfId="1" applyNumberFormat="1" applyFont="1" applyFill="1" applyBorder="1" applyAlignment="1">
      <alignment horizontal="center" vertical="center"/>
    </xf>
    <xf numFmtId="0" fontId="29" fillId="0" borderId="9" xfId="7" applyFill="1" applyBorder="1" applyAlignment="1">
      <alignment horizontal="right" vertical="center"/>
    </xf>
    <xf numFmtId="0" fontId="29" fillId="0" borderId="1" xfId="7" applyBorder="1" applyAlignment="1">
      <alignment vertical="center"/>
    </xf>
    <xf numFmtId="0" fontId="4" fillId="4" borderId="10" xfId="2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1" fillId="9" borderId="0" xfId="2" applyFont="1" applyFill="1" applyBorder="1" applyAlignment="1">
      <alignment horizontal="left" wrapText="1"/>
    </xf>
    <xf numFmtId="0" fontId="4" fillId="4" borderId="13" xfId="2" applyFont="1" applyFill="1" applyBorder="1" applyAlignment="1">
      <alignment horizontal="center" vertical="center"/>
    </xf>
    <xf numFmtId="0" fontId="29" fillId="0" borderId="1" xfId="7" applyBorder="1" applyAlignment="1">
      <alignment horizontal="right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vertical="center"/>
    </xf>
    <xf numFmtId="0" fontId="19" fillId="3" borderId="9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vertical="center"/>
    </xf>
    <xf numFmtId="0" fontId="28" fillId="3" borderId="9" xfId="0" applyFont="1" applyFill="1" applyBorder="1" applyAlignment="1">
      <alignment horizontal="center" vertical="center"/>
    </xf>
    <xf numFmtId="165" fontId="19" fillId="6" borderId="9" xfId="1" applyNumberFormat="1" applyFont="1" applyFill="1" applyBorder="1" applyAlignment="1">
      <alignment horizontal="center" vertical="center"/>
    </xf>
    <xf numFmtId="0" fontId="4" fillId="6" borderId="15" xfId="2" applyFont="1" applyFill="1" applyBorder="1" applyAlignment="1">
      <alignment horizontal="center" vertical="center"/>
    </xf>
    <xf numFmtId="0" fontId="4" fillId="6" borderId="13" xfId="2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 wrapText="1"/>
    </xf>
    <xf numFmtId="165" fontId="7" fillId="6" borderId="4" xfId="1" applyNumberFormat="1" applyFont="1" applyFill="1" applyBorder="1" applyAlignment="1">
      <alignment horizontal="center" vertical="center"/>
    </xf>
    <xf numFmtId="165" fontId="7" fillId="6" borderId="9" xfId="1" applyNumberFormat="1" applyFont="1" applyFill="1" applyBorder="1" applyAlignment="1">
      <alignment horizontal="center" vertical="center"/>
    </xf>
    <xf numFmtId="165" fontId="33" fillId="0" borderId="0" xfId="1" applyNumberFormat="1" applyFont="1"/>
    <xf numFmtId="165" fontId="33" fillId="0" borderId="0" xfId="1" applyNumberFormat="1" applyFont="1" applyAlignment="1">
      <alignment vertical="center"/>
    </xf>
    <xf numFmtId="165" fontId="34" fillId="0" borderId="0" xfId="1" applyNumberFormat="1" applyFont="1"/>
    <xf numFmtId="165" fontId="34" fillId="0" borderId="0" xfId="1" applyNumberFormat="1" applyFont="1" applyAlignment="1">
      <alignment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164" fontId="34" fillId="0" borderId="0" xfId="1" applyNumberFormat="1" applyFont="1"/>
    <xf numFmtId="164" fontId="35" fillId="0" borderId="0" xfId="1" applyNumberFormat="1" applyFont="1"/>
  </cellXfs>
  <cellStyles count="8">
    <cellStyle name="Hiperlink" xfId="7" builtinId="8"/>
    <cellStyle name="Normal" xfId="0" builtinId="0"/>
    <cellStyle name="Normal 2" xfId="2"/>
    <cellStyle name="Normal 3" xfId="4"/>
    <cellStyle name="Normal 4" xfId="6"/>
    <cellStyle name="Vírgula" xfId="1" builtinId="3"/>
    <cellStyle name="Vírgula 2" xfId="3"/>
    <cellStyle name="Vírgula 3" xfId="5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28/tab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21/tab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3%202002%20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1"/>
    </sheetNames>
    <sheetDataSet>
      <sheetData sheetId="0">
        <row r="5">
          <cell r="S5">
            <v>7389131.0000000037</v>
          </cell>
        </row>
        <row r="6">
          <cell r="S6">
            <v>420424.25668949896</v>
          </cell>
        </row>
        <row r="7">
          <cell r="S7">
            <v>47091.335804235881</v>
          </cell>
        </row>
        <row r="8">
          <cell r="S8">
            <v>15630.016941763448</v>
          </cell>
        </row>
        <row r="9">
          <cell r="S9">
            <v>108181.09100038104</v>
          </cell>
        </row>
        <row r="10">
          <cell r="S10">
            <v>14292.227132355069</v>
          </cell>
        </row>
        <row r="11">
          <cell r="S11">
            <v>178376.98351969375</v>
          </cell>
        </row>
        <row r="12">
          <cell r="S12">
            <v>17496.66107326583</v>
          </cell>
        </row>
        <row r="13">
          <cell r="S13">
            <v>39355.941217803927</v>
          </cell>
        </row>
        <row r="14">
          <cell r="S14">
            <v>1047765.9972625327</v>
          </cell>
        </row>
        <row r="15">
          <cell r="S15">
            <v>97339.938015767155</v>
          </cell>
        </row>
        <row r="16">
          <cell r="S16">
            <v>52780.784681887439</v>
          </cell>
        </row>
        <row r="17">
          <cell r="S17">
            <v>163575.32718560731</v>
          </cell>
        </row>
        <row r="18">
          <cell r="S18">
            <v>71336.780170060912</v>
          </cell>
        </row>
        <row r="19">
          <cell r="S19">
            <v>67986.073547062435</v>
          </cell>
        </row>
        <row r="20">
          <cell r="S20">
            <v>197853.378468254</v>
          </cell>
        </row>
        <row r="21">
          <cell r="S21">
            <v>58963.728728401955</v>
          </cell>
        </row>
        <row r="22">
          <cell r="S22">
            <v>44689.482880980213</v>
          </cell>
        </row>
        <row r="23">
          <cell r="S23">
            <v>293240.50358451129</v>
          </cell>
        </row>
        <row r="24">
          <cell r="S24">
            <v>3917484.1971774399</v>
          </cell>
        </row>
        <row r="25">
          <cell r="S25">
            <v>651872.68436747324</v>
          </cell>
        </row>
        <row r="26">
          <cell r="S26">
            <v>137345.5954340559</v>
          </cell>
        </row>
        <row r="27">
          <cell r="S27">
            <v>779927.91708575038</v>
          </cell>
        </row>
        <row r="28">
          <cell r="S28">
            <v>2348338.000290161</v>
          </cell>
        </row>
        <row r="29">
          <cell r="S29">
            <v>1272105.0713081644</v>
          </cell>
        </row>
        <row r="30">
          <cell r="S30">
            <v>466377.03643274202</v>
          </cell>
        </row>
        <row r="31">
          <cell r="S31">
            <v>323263.85740476957</v>
          </cell>
        </row>
        <row r="32">
          <cell r="S32">
            <v>482464.17747065285</v>
          </cell>
        </row>
        <row r="33">
          <cell r="S33">
            <v>731351.4775623664</v>
          </cell>
        </row>
        <row r="34">
          <cell r="S34">
            <v>106943.24641401315</v>
          </cell>
        </row>
        <row r="35">
          <cell r="S35">
            <v>142122.02796376345</v>
          </cell>
        </row>
        <row r="36">
          <cell r="S36">
            <v>208672.49170804358</v>
          </cell>
        </row>
        <row r="37">
          <cell r="S37">
            <v>273613.7114765463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2"/>
    </sheetNames>
    <sheetDataSet>
      <sheetData sheetId="0">
        <row r="5">
          <cell r="S5">
            <v>100</v>
          </cell>
        </row>
        <row r="6">
          <cell r="S6">
            <v>5.6897659100846738</v>
          </cell>
        </row>
        <row r="7">
          <cell r="S7">
            <v>0.63730546669474197</v>
          </cell>
        </row>
        <row r="8">
          <cell r="S8">
            <v>0.21152713278142501</v>
          </cell>
        </row>
        <row r="9">
          <cell r="S9">
            <v>1.4640570183473671</v>
          </cell>
        </row>
        <row r="10">
          <cell r="S10">
            <v>0.19342230002898933</v>
          </cell>
        </row>
        <row r="11">
          <cell r="S11">
            <v>2.4140454881594828</v>
          </cell>
        </row>
        <row r="12">
          <cell r="S12">
            <v>0.23678915793028735</v>
          </cell>
        </row>
        <row r="13">
          <cell r="S13">
            <v>0.53261934614238005</v>
          </cell>
        </row>
        <row r="14">
          <cell r="S14">
            <v>14.179827063054265</v>
          </cell>
        </row>
        <row r="15">
          <cell r="S15">
            <v>1.3173394546093051</v>
          </cell>
        </row>
        <row r="16">
          <cell r="S16">
            <v>0.71430300372110611</v>
          </cell>
        </row>
        <row r="17">
          <cell r="S17">
            <v>2.2137288834858553</v>
          </cell>
        </row>
        <row r="18">
          <cell r="S18">
            <v>0.96542854863529792</v>
          </cell>
        </row>
        <row r="19">
          <cell r="S19">
            <v>0.9200821253143624</v>
          </cell>
        </row>
        <row r="20">
          <cell r="S20">
            <v>2.6776271589751746</v>
          </cell>
        </row>
        <row r="21">
          <cell r="S21">
            <v>0.7979792038928788</v>
          </cell>
        </row>
        <row r="22">
          <cell r="S22">
            <v>0.60480025162607332</v>
          </cell>
        </row>
        <row r="23">
          <cell r="S23">
            <v>3.9685384327942099</v>
          </cell>
        </row>
        <row r="24">
          <cell r="S24">
            <v>53.016845921089207</v>
          </cell>
        </row>
        <row r="25">
          <cell r="S25">
            <v>8.8220480103475349</v>
          </cell>
        </row>
        <row r="26">
          <cell r="S26">
            <v>1.8587516642221638</v>
          </cell>
        </row>
        <row r="27">
          <cell r="S27">
            <v>10.555069562114271</v>
          </cell>
        </row>
        <row r="28">
          <cell r="S28">
            <v>31.780976684405243</v>
          </cell>
        </row>
        <row r="29">
          <cell r="S29">
            <v>17.215895499865461</v>
          </cell>
        </row>
        <row r="30">
          <cell r="S30">
            <v>6.3116628522723675</v>
          </cell>
        </row>
        <row r="31">
          <cell r="S31">
            <v>4.3748562233470949</v>
          </cell>
        </row>
        <row r="32">
          <cell r="S32">
            <v>6.5293764242459984</v>
          </cell>
        </row>
        <row r="33">
          <cell r="S33">
            <v>9.8976656059063792</v>
          </cell>
        </row>
        <row r="34">
          <cell r="S34">
            <v>1.4473047833908088</v>
          </cell>
        </row>
        <row r="35">
          <cell r="S35">
            <v>1.923392993895539</v>
          </cell>
        </row>
        <row r="36">
          <cell r="S36">
            <v>2.8240464502259259</v>
          </cell>
        </row>
        <row r="37">
          <cell r="S37">
            <v>3.7029213783941057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VAB BRASIL 2002 a 2019"/>
      <sheetName val="AGRO BRASIL 2002 a 2019"/>
      <sheetName val="INDÚSTRIA 2002 a 2019"/>
      <sheetName val="Tabela33.3"/>
      <sheetName val="Tabela33.4"/>
      <sheetName val="Tabela33.5"/>
      <sheetName val="Tabela33.6"/>
      <sheetName val="SERVIÇOS BR 2002 a 2019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/>
      <sheetData sheetId="2"/>
      <sheetData sheetId="3">
        <row r="24">
          <cell r="F24">
            <v>616516.00000000093</v>
          </cell>
        </row>
        <row r="72">
          <cell r="F72">
            <v>310714.00000000122</v>
          </cell>
        </row>
      </sheetData>
      <sheetData sheetId="4">
        <row r="25">
          <cell r="F25">
            <v>4901105.0000000019</v>
          </cell>
        </row>
        <row r="49">
          <cell r="F49">
            <v>3515301.0000000005</v>
          </cell>
        </row>
        <row r="73">
          <cell r="F73">
            <v>1385804.0000000007</v>
          </cell>
        </row>
      </sheetData>
      <sheetData sheetId="5">
        <row r="24">
          <cell r="F24">
            <v>402445.99999999994</v>
          </cell>
        </row>
        <row r="48">
          <cell r="F48">
            <v>219629.00000000009</v>
          </cell>
        </row>
        <row r="72">
          <cell r="F72">
            <v>182816.99999999985</v>
          </cell>
        </row>
      </sheetData>
      <sheetData sheetId="6">
        <row r="24">
          <cell r="F24">
            <v>3491649.0000000009</v>
          </cell>
        </row>
        <row r="48">
          <cell r="F48">
            <v>2728167.0000000005</v>
          </cell>
        </row>
        <row r="72">
          <cell r="F72">
            <v>763482.00000000047</v>
          </cell>
        </row>
      </sheetData>
      <sheetData sheetId="7">
        <row r="24">
          <cell r="F24">
            <v>434120.00000000052</v>
          </cell>
        </row>
        <row r="48">
          <cell r="F48">
            <v>243257.99999999951</v>
          </cell>
        </row>
        <row r="72">
          <cell r="F72">
            <v>190862.00000000105</v>
          </cell>
        </row>
      </sheetData>
      <sheetData sheetId="8">
        <row r="24">
          <cell r="F24">
            <v>572889.99999999965</v>
          </cell>
        </row>
        <row r="48">
          <cell r="F48">
            <v>324247.00000000029</v>
          </cell>
        </row>
        <row r="72">
          <cell r="F72">
            <v>248642.99999999933</v>
          </cell>
        </row>
      </sheetData>
      <sheetData sheetId="9">
        <row r="24">
          <cell r="F24">
            <v>7224169.9999999991</v>
          </cell>
        </row>
        <row r="48">
          <cell r="F48">
            <v>2564003.9999999963</v>
          </cell>
        </row>
        <row r="72">
          <cell r="F72">
            <v>4660166.0000000028</v>
          </cell>
        </row>
      </sheetData>
      <sheetData sheetId="10">
        <row r="24">
          <cell r="F24">
            <v>1365063.9999999998</v>
          </cell>
        </row>
        <row r="48">
          <cell r="F48">
            <v>542473.99999999825</v>
          </cell>
        </row>
        <row r="72">
          <cell r="F72">
            <v>822590.00000000151</v>
          </cell>
        </row>
      </sheetData>
      <sheetData sheetId="11">
        <row r="24">
          <cell r="F24">
            <v>648912.99999999988</v>
          </cell>
        </row>
        <row r="48">
          <cell r="F48">
            <v>364441.99999999849</v>
          </cell>
        </row>
        <row r="72">
          <cell r="F72">
            <v>284471.0000000014</v>
          </cell>
        </row>
      </sheetData>
      <sheetData sheetId="12">
        <row r="24">
          <cell r="F24">
            <v>332145.00000000017</v>
          </cell>
        </row>
        <row r="48">
          <cell r="F48">
            <v>173955.99999999977</v>
          </cell>
        </row>
        <row r="72">
          <cell r="F72">
            <v>158189.00000000044</v>
          </cell>
        </row>
      </sheetData>
      <sheetData sheetId="13">
        <row r="24">
          <cell r="F24">
            <v>423150.99999999994</v>
          </cell>
        </row>
        <row r="48">
          <cell r="F48">
            <v>204274.99999999977</v>
          </cell>
        </row>
        <row r="72">
          <cell r="F72">
            <v>218876.00000000017</v>
          </cell>
        </row>
      </sheetData>
      <sheetData sheetId="14">
        <row r="24">
          <cell r="F24">
            <v>696739</v>
          </cell>
        </row>
        <row r="48">
          <cell r="F48">
            <v>236446.99999999997</v>
          </cell>
        </row>
        <row r="72">
          <cell r="F72">
            <v>460292</v>
          </cell>
        </row>
      </sheetData>
      <sheetData sheetId="15">
        <row r="24">
          <cell r="F24">
            <v>675910</v>
          </cell>
        </row>
        <row r="72">
          <cell r="F72">
            <v>619583.99999999977</v>
          </cell>
        </row>
      </sheetData>
      <sheetData sheetId="16">
        <row r="24">
          <cell r="F24">
            <v>807818.99999999977</v>
          </cell>
        </row>
        <row r="48">
          <cell r="F48">
            <v>299126.99999999965</v>
          </cell>
        </row>
        <row r="72">
          <cell r="F72">
            <v>508692.00000000012</v>
          </cell>
        </row>
      </sheetData>
      <sheetData sheetId="17">
        <row r="24">
          <cell r="F24">
            <v>1494438.9999999998</v>
          </cell>
        </row>
        <row r="48">
          <cell r="F48">
            <v>388348</v>
          </cell>
        </row>
        <row r="72">
          <cell r="F72">
            <v>1106090.9999999998</v>
          </cell>
        </row>
      </sheetData>
      <sheetData sheetId="18">
        <row r="24">
          <cell r="F24">
            <v>473157</v>
          </cell>
        </row>
        <row r="48">
          <cell r="F48">
            <v>186910</v>
          </cell>
        </row>
        <row r="72">
          <cell r="F72">
            <v>286247</v>
          </cell>
        </row>
      </sheetData>
      <sheetData sheetId="19">
        <row r="24">
          <cell r="F24">
            <v>306832.99999999994</v>
          </cell>
        </row>
        <row r="48">
          <cell r="F48">
            <v>111698.99999999999</v>
          </cell>
        </row>
        <row r="72">
          <cell r="F72">
            <v>195133.99999999994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PIB BRASIL"/>
      <sheetName val="Planilha1"/>
      <sheetName val="IMPOSTOS BRASIL"/>
      <sheetName val="Valor Adicionado Bruto "/>
      <sheetName val="Agropecuária"/>
      <sheetName val="Indústria "/>
      <sheetName val="Tabela33.3"/>
      <sheetName val="Tabela33.4"/>
      <sheetName val="Tabela33.5"/>
      <sheetName val="Tabela33.6"/>
      <sheetName val="Serviços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/>
      <sheetData sheetId="2">
        <row r="36">
          <cell r="C36">
            <v>1.2207778227194321</v>
          </cell>
        </row>
      </sheetData>
      <sheetData sheetId="3"/>
      <sheetData sheetId="4">
        <row r="19">
          <cell r="H19">
            <v>2.685120006122621</v>
          </cell>
        </row>
      </sheetData>
      <sheetData sheetId="5">
        <row r="72">
          <cell r="J72">
            <v>0.97888091297009261</v>
          </cell>
        </row>
      </sheetData>
      <sheetData sheetId="6">
        <row r="72">
          <cell r="I72">
            <v>0.41503693344180359</v>
          </cell>
        </row>
      </sheetData>
      <sheetData sheetId="7">
        <row r="75">
          <cell r="G75">
            <v>-0.67003754159649098</v>
          </cell>
        </row>
      </sheetData>
      <sheetData sheetId="8">
        <row r="72">
          <cell r="I72">
            <v>-9.1494949369524079</v>
          </cell>
        </row>
      </sheetData>
      <sheetData sheetId="9">
        <row r="77">
          <cell r="E77">
            <v>-0.42580428190935882</v>
          </cell>
        </row>
      </sheetData>
      <sheetData sheetId="10">
        <row r="77">
          <cell r="C77">
            <v>2.5776834098450552</v>
          </cell>
        </row>
      </sheetData>
      <sheetData sheetId="11">
        <row r="77">
          <cell r="C77">
            <v>1.9150772772112079</v>
          </cell>
        </row>
      </sheetData>
      <sheetData sheetId="12">
        <row r="76">
          <cell r="C76">
            <v>1.5121017590067121</v>
          </cell>
        </row>
      </sheetData>
      <sheetData sheetId="13">
        <row r="76">
          <cell r="C76">
            <v>1.6337461225190086</v>
          </cell>
        </row>
      </sheetData>
      <sheetData sheetId="14">
        <row r="76">
          <cell r="C76">
            <v>5.9320496931380973E-2</v>
          </cell>
        </row>
      </sheetData>
      <sheetData sheetId="15">
        <row r="76">
          <cell r="C76">
            <v>5.3415260126747244</v>
          </cell>
        </row>
      </sheetData>
      <sheetData sheetId="16">
        <row r="76">
          <cell r="C76">
            <v>4.4606075897768882</v>
          </cell>
        </row>
      </sheetData>
      <sheetData sheetId="17">
        <row r="77">
          <cell r="C77">
            <v>1.07580052145686</v>
          </cell>
        </row>
      </sheetData>
      <sheetData sheetId="18">
        <row r="77">
          <cell r="C77">
            <v>2.4328442476316825</v>
          </cell>
        </row>
      </sheetData>
      <sheetData sheetId="19">
        <row r="77">
          <cell r="C77">
            <v>3.3213529635153227</v>
          </cell>
        </row>
      </sheetData>
      <sheetData sheetId="20">
        <row r="77">
          <cell r="C77">
            <v>-0.42481956408404464</v>
          </cell>
        </row>
      </sheetData>
      <sheetData sheetId="21">
        <row r="76">
          <cell r="C76">
            <v>0.42910269857914241</v>
          </cell>
        </row>
      </sheetData>
      <sheetData sheetId="22">
        <row r="76">
          <cell r="C76">
            <v>2.7405159002142465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A14"/>
  <sheetViews>
    <sheetView tabSelected="1" workbookViewId="0"/>
  </sheetViews>
  <sheetFormatPr defaultRowHeight="15" x14ac:dyDescent="0.25"/>
  <cols>
    <col min="1" max="1" width="173.140625" customWidth="1"/>
  </cols>
  <sheetData>
    <row r="4" spans="1:1" ht="24" customHeight="1" x14ac:dyDescent="0.25">
      <c r="A4" s="79" t="s">
        <v>69</v>
      </c>
    </row>
    <row r="5" spans="1:1" x14ac:dyDescent="0.25">
      <c r="A5" s="90" t="s">
        <v>68</v>
      </c>
    </row>
    <row r="6" spans="1:1" x14ac:dyDescent="0.25">
      <c r="A6" s="90" t="s">
        <v>70</v>
      </c>
    </row>
    <row r="7" spans="1:1" x14ac:dyDescent="0.25">
      <c r="A7" s="90" t="s">
        <v>71</v>
      </c>
    </row>
    <row r="8" spans="1:1" x14ac:dyDescent="0.25">
      <c r="A8" s="90" t="s">
        <v>72</v>
      </c>
    </row>
    <row r="9" spans="1:1" x14ac:dyDescent="0.25">
      <c r="A9" s="90" t="s">
        <v>73</v>
      </c>
    </row>
    <row r="10" spans="1:1" x14ac:dyDescent="0.25">
      <c r="A10" s="90" t="s">
        <v>74</v>
      </c>
    </row>
    <row r="11" spans="1:1" x14ac:dyDescent="0.25">
      <c r="A11" s="90" t="s">
        <v>75</v>
      </c>
    </row>
    <row r="12" spans="1:1" ht="15" customHeight="1" x14ac:dyDescent="0.25">
      <c r="A12" s="90" t="s">
        <v>79</v>
      </c>
    </row>
    <row r="13" spans="1:1" ht="15" customHeight="1" x14ac:dyDescent="0.25">
      <c r="A13" s="90" t="s">
        <v>77</v>
      </c>
    </row>
    <row r="14" spans="1:1" ht="15" customHeight="1" x14ac:dyDescent="0.25">
      <c r="A14" s="90" t="s">
        <v>78</v>
      </c>
    </row>
  </sheetData>
  <hyperlinks>
    <hyperlink ref="A5" location="'Tabela 1'!A1" display="Tabela 1 - Produto Interno Bruto do Brasil, das Grandes Regiões e das Unidades da Federação - 2002-2016"/>
    <hyperlink ref="A6" location="'Tabela 2'!A1" display="Tabela 2 - Participação das Grandes Regiões e das Unidades da Federação no Produto Interno Bruto do Brasil - 2002-2016"/>
    <hyperlink ref="A7" location="'Tabela 3'!A1" display="Tabela 3 - Variação em volume do Produto Interno do Brasil, das Grandes Regiões e das Unidades da Federação - 2003-2016"/>
    <hyperlink ref="A8" location="'Tabela 4'!A1" display="Tabela 4 -Série encadeada do volume do Produto Interno do Brasil, das Grandes Regiões e das Unidades da Federação - 2002-2016"/>
    <hyperlink ref="A9" location="'Tabela 5'!A1" display="Tabela 5 - Valor bruto da produção segundo os setores e as atividades econômicas - Brasil - 2002-2016"/>
    <hyperlink ref="A10" location="'Tabela 6'!A1" display="Tabela 6 - Consumo intermediário segundo os setores e as atividades econômicas -Brasil - 2002-2016"/>
    <hyperlink ref="A11" location="'Tabela 7'!A1" display="Tabela 7 - Produto Interno Bruto e valor adicionado bruto segundo os setores e as atividades econômicas - Brasil - 2002-2016"/>
    <hyperlink ref="A12" location="'Tabela 8'!A1" display="Tabela 8 - Variação em volume do Produto Interno Bruto e do valor adicionado bruto segundo os setores e as atividades econômicas - Brasil - 2003-2016"/>
    <hyperlink ref="A13" location="'Tabela 9'!A1" display="Tabela 9  - Série encadeada do volume do Produto Interno Bruto e do valor adicionado bruto segundo os setores e as atividades econômicas - Brasil - 2002-2016"/>
    <hyperlink ref="A14" location="'Tabela 10'!A1" display="Tabela 10  - Série encadeada do deflator do Produto Interno Bruto e do valor adicionado bruto a preços básicos, segundo os setores e as atividades econômicas - Brasil - 2002-2016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showGridLines="0" zoomScale="85" zoomScaleNormal="85" workbookViewId="0">
      <selection activeCell="U6" sqref="U6:U25"/>
    </sheetView>
  </sheetViews>
  <sheetFormatPr defaultRowHeight="15" x14ac:dyDescent="0.25"/>
  <cols>
    <col min="1" max="1" width="50.7109375" customWidth="1"/>
    <col min="2" max="15" width="11.7109375" customWidth="1"/>
    <col min="16" max="16" width="11.7109375" style="15" customWidth="1"/>
    <col min="17" max="17" width="11.7109375" customWidth="1"/>
    <col min="18" max="18" width="11.7109375" style="15" customWidth="1"/>
    <col min="19" max="19" width="9" customWidth="1"/>
    <col min="20" max="20" width="9.5703125" bestFit="1" customWidth="1"/>
    <col min="21" max="21" width="9.42578125" bestFit="1" customWidth="1"/>
  </cols>
  <sheetData>
    <row r="1" spans="1:36" s="15" customFormat="1" x14ac:dyDescent="0.25"/>
    <row r="2" spans="1:36" s="5" customFormat="1" ht="30" customHeight="1" x14ac:dyDescent="0.25">
      <c r="A2" s="170" t="s">
        <v>77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36" s="5" customForma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32" t="s">
        <v>65</v>
      </c>
    </row>
    <row r="4" spans="1:36" ht="24.95" customHeight="1" x14ac:dyDescent="0.25">
      <c r="A4" s="153" t="s">
        <v>30</v>
      </c>
      <c r="B4" s="154" t="s">
        <v>56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5"/>
      <c r="R4" s="128"/>
      <c r="S4" s="128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24.95" customHeight="1" x14ac:dyDescent="0.25">
      <c r="A5" s="153"/>
      <c r="B5" s="88">
        <v>2002</v>
      </c>
      <c r="C5" s="89">
        <v>2003</v>
      </c>
      <c r="D5" s="89">
        <v>2004</v>
      </c>
      <c r="E5" s="89">
        <v>2005</v>
      </c>
      <c r="F5" s="89">
        <v>2006</v>
      </c>
      <c r="G5" s="89">
        <v>2007</v>
      </c>
      <c r="H5" s="89">
        <v>2008</v>
      </c>
      <c r="I5" s="89">
        <v>2009</v>
      </c>
      <c r="J5" s="89">
        <v>2010</v>
      </c>
      <c r="K5" s="89">
        <v>2011</v>
      </c>
      <c r="L5" s="89">
        <v>2012</v>
      </c>
      <c r="M5" s="89">
        <v>2013</v>
      </c>
      <c r="N5" s="89">
        <v>2014</v>
      </c>
      <c r="O5" s="74">
        <v>2015</v>
      </c>
      <c r="P5" s="75">
        <v>2016</v>
      </c>
      <c r="Q5" s="75">
        <v>2017</v>
      </c>
      <c r="R5" s="75">
        <v>2018</v>
      </c>
      <c r="S5" s="75">
        <v>2019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20.100000000000001" customHeight="1" x14ac:dyDescent="0.3">
      <c r="A6" s="28" t="s">
        <v>31</v>
      </c>
      <c r="B6" s="53">
        <v>100</v>
      </c>
      <c r="C6" s="53">
        <v>108.30633683419073</v>
      </c>
      <c r="D6" s="53">
        <v>110.46718641930046</v>
      </c>
      <c r="E6" s="53">
        <v>111.70449432941737</v>
      </c>
      <c r="F6" s="53">
        <v>116.88693871226111</v>
      </c>
      <c r="G6" s="53">
        <v>120.68225923613515</v>
      </c>
      <c r="H6" s="53">
        <v>127.64678372996492</v>
      </c>
      <c r="I6" s="53">
        <v>122.88724095026967</v>
      </c>
      <c r="J6" s="53">
        <v>131.11693230133525</v>
      </c>
      <c r="K6" s="53">
        <v>138.51015251676236</v>
      </c>
      <c r="L6" s="53">
        <v>134.2409340849309</v>
      </c>
      <c r="M6" s="53">
        <v>145.46541458957245</v>
      </c>
      <c r="N6" s="53">
        <v>149.52505531635097</v>
      </c>
      <c r="O6" s="53">
        <v>154.48081122512474</v>
      </c>
      <c r="P6" s="53">
        <v>146.41039725321005</v>
      </c>
      <c r="Q6" s="53">
        <v>167.13096215641383</v>
      </c>
      <c r="R6" s="53">
        <v>169.31545707552931</v>
      </c>
      <c r="S6" s="53">
        <v>170.01817875641856</v>
      </c>
      <c r="T6" s="5"/>
      <c r="U6" s="18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0.100000000000001" customHeight="1" x14ac:dyDescent="0.3">
      <c r="A7" s="28" t="s">
        <v>32</v>
      </c>
      <c r="B7" s="54">
        <v>100</v>
      </c>
      <c r="C7" s="54">
        <v>100.10362620349649</v>
      </c>
      <c r="D7" s="54">
        <v>108.32702782550236</v>
      </c>
      <c r="E7" s="54">
        <v>110.48748521835192</v>
      </c>
      <c r="F7" s="54">
        <v>112.70436617875434</v>
      </c>
      <c r="G7" s="54">
        <v>119.69955071835709</v>
      </c>
      <c r="H7" s="54">
        <v>124.60676040175566</v>
      </c>
      <c r="I7" s="54">
        <v>118.74738983049764</v>
      </c>
      <c r="J7" s="54">
        <v>130.8632756830371</v>
      </c>
      <c r="K7" s="54">
        <v>136.2474163480635</v>
      </c>
      <c r="L7" s="54">
        <v>135.2625868382035</v>
      </c>
      <c r="M7" s="54">
        <v>138.19266993725174</v>
      </c>
      <c r="N7" s="54">
        <v>136.10847047751912</v>
      </c>
      <c r="O7" s="54">
        <v>128.26657644236244</v>
      </c>
      <c r="P7" s="54">
        <v>122.40954161656937</v>
      </c>
      <c r="Q7" s="54">
        <v>121.79660034606493</v>
      </c>
      <c r="R7" s="54">
        <v>122.66985899005552</v>
      </c>
      <c r="S7" s="53">
        <v>121.84792488259873</v>
      </c>
      <c r="T7" s="5"/>
      <c r="U7" s="18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0.100000000000001" customHeight="1" x14ac:dyDescent="0.3">
      <c r="A8" s="29" t="s">
        <v>33</v>
      </c>
      <c r="B8" s="55">
        <v>100</v>
      </c>
      <c r="C8" s="55">
        <v>104.58279331945791</v>
      </c>
      <c r="D8" s="55">
        <v>104.09194522728104</v>
      </c>
      <c r="E8" s="55">
        <v>111.17756318736394</v>
      </c>
      <c r="F8" s="55">
        <v>118.43140497275708</v>
      </c>
      <c r="G8" s="55">
        <v>121.85456320468973</v>
      </c>
      <c r="H8" s="55">
        <v>126.86723531410888</v>
      </c>
      <c r="I8" s="55">
        <v>124.1769531847322</v>
      </c>
      <c r="J8" s="55">
        <v>142.66429833319634</v>
      </c>
      <c r="K8" s="55">
        <v>147.61502776928558</v>
      </c>
      <c r="L8" s="55">
        <v>144.75111444379928</v>
      </c>
      <c r="M8" s="56">
        <v>140.13860169079237</v>
      </c>
      <c r="N8" s="56">
        <v>152.8235294397291</v>
      </c>
      <c r="O8" s="56">
        <v>161.52915395967267</v>
      </c>
      <c r="P8" s="56">
        <v>159.55912618214956</v>
      </c>
      <c r="Q8" s="56">
        <v>167.41434470188497</v>
      </c>
      <c r="R8" s="56">
        <v>168.06594194630415</v>
      </c>
      <c r="S8" s="56">
        <v>152.68875709718569</v>
      </c>
      <c r="T8" s="5"/>
      <c r="U8" s="18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0.100000000000001" customHeight="1" x14ac:dyDescent="0.3">
      <c r="A9" s="29" t="s">
        <v>34</v>
      </c>
      <c r="B9" s="55">
        <v>100</v>
      </c>
      <c r="C9" s="55">
        <v>102.65937683985635</v>
      </c>
      <c r="D9" s="55">
        <v>111.98374389227011</v>
      </c>
      <c r="E9" s="55">
        <v>114.49520930578859</v>
      </c>
      <c r="F9" s="55">
        <v>115.90762043583095</v>
      </c>
      <c r="G9" s="55">
        <v>123.02587260608472</v>
      </c>
      <c r="H9" s="55">
        <v>128.13088217944272</v>
      </c>
      <c r="I9" s="55">
        <v>116.26089405122787</v>
      </c>
      <c r="J9" s="55">
        <v>126.94531969742015</v>
      </c>
      <c r="K9" s="55">
        <v>129.79801485495659</v>
      </c>
      <c r="L9" s="55">
        <v>126.71052232391966</v>
      </c>
      <c r="M9" s="56">
        <v>130.52869177667603</v>
      </c>
      <c r="N9" s="56">
        <v>124.41076894010124</v>
      </c>
      <c r="O9" s="56">
        <v>113.8554218853299</v>
      </c>
      <c r="P9" s="56">
        <v>108.42790788115764</v>
      </c>
      <c r="Q9" s="56">
        <v>110.93209585238658</v>
      </c>
      <c r="R9" s="56">
        <v>112.4771531286772</v>
      </c>
      <c r="S9" s="56">
        <v>111.99822059448555</v>
      </c>
      <c r="T9" s="5"/>
      <c r="U9" s="18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30" customHeight="1" x14ac:dyDescent="0.3">
      <c r="A10" s="31" t="s">
        <v>35</v>
      </c>
      <c r="B10" s="56">
        <v>100</v>
      </c>
      <c r="C10" s="56">
        <v>103.71738088151943</v>
      </c>
      <c r="D10" s="56">
        <v>109.94186271783484</v>
      </c>
      <c r="E10" s="56">
        <v>113.40019129151693</v>
      </c>
      <c r="F10" s="56">
        <v>118.09201355854469</v>
      </c>
      <c r="G10" s="56">
        <v>125.32500666870889</v>
      </c>
      <c r="H10" s="56">
        <v>128.55902378047543</v>
      </c>
      <c r="I10" s="56">
        <v>129.51467555777927</v>
      </c>
      <c r="J10" s="56">
        <v>137.64263970978459</v>
      </c>
      <c r="K10" s="56">
        <v>145.35924334592411</v>
      </c>
      <c r="L10" s="56">
        <v>146.35107160205516</v>
      </c>
      <c r="M10" s="56">
        <v>148.69454600590694</v>
      </c>
      <c r="N10" s="56">
        <v>145.80453586784589</v>
      </c>
      <c r="O10" s="56">
        <v>145.23202324496395</v>
      </c>
      <c r="P10" s="56">
        <v>154.63096375874153</v>
      </c>
      <c r="Q10" s="56">
        <v>156.05870721064528</v>
      </c>
      <c r="R10" s="56">
        <v>161.7769910189738</v>
      </c>
      <c r="S10" s="56">
        <v>165.94708967741641</v>
      </c>
      <c r="T10" s="5"/>
      <c r="U10" s="18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20.100000000000001" customHeight="1" x14ac:dyDescent="0.3">
      <c r="A11" s="29" t="s">
        <v>36</v>
      </c>
      <c r="B11" s="55">
        <v>100</v>
      </c>
      <c r="C11" s="55">
        <v>91.056783896672272</v>
      </c>
      <c r="D11" s="55">
        <v>100.84078837128575</v>
      </c>
      <c r="E11" s="55">
        <v>98.723520429323642</v>
      </c>
      <c r="F11" s="55">
        <v>98.983381525202333</v>
      </c>
      <c r="G11" s="55">
        <v>108.08687646051318</v>
      </c>
      <c r="H11" s="55">
        <v>113.3909853561737</v>
      </c>
      <c r="I11" s="55">
        <v>121.35236528191589</v>
      </c>
      <c r="J11" s="55">
        <v>137.25073391594151</v>
      </c>
      <c r="K11" s="55">
        <v>148.57028634268886</v>
      </c>
      <c r="L11" s="55">
        <v>153.30073820291375</v>
      </c>
      <c r="M11" s="55">
        <v>160.19252932681994</v>
      </c>
      <c r="N11" s="55">
        <v>156.76315109913844</v>
      </c>
      <c r="O11" s="55">
        <v>142.64738893501467</v>
      </c>
      <c r="P11" s="55">
        <v>128.4052023788781</v>
      </c>
      <c r="Q11" s="55">
        <v>116.53322599872297</v>
      </c>
      <c r="R11" s="55">
        <v>113.04674990715975</v>
      </c>
      <c r="S11" s="55">
        <v>115.21168252725755</v>
      </c>
      <c r="T11" s="5"/>
      <c r="U11" s="18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20.100000000000001" customHeight="1" x14ac:dyDescent="0.3">
      <c r="A12" s="1" t="s">
        <v>37</v>
      </c>
      <c r="B12" s="54">
        <v>100</v>
      </c>
      <c r="C12" s="54">
        <v>100.9913180236929</v>
      </c>
      <c r="D12" s="54">
        <v>106.05053502257975</v>
      </c>
      <c r="E12" s="54">
        <v>109.93264908874218</v>
      </c>
      <c r="F12" s="54">
        <v>114.69410231557353</v>
      </c>
      <c r="G12" s="54">
        <v>121.37676710448457</v>
      </c>
      <c r="H12" s="54">
        <v>127.23200722056006</v>
      </c>
      <c r="I12" s="54">
        <v>129.86167004472912</v>
      </c>
      <c r="J12" s="54">
        <v>137.39838974882355</v>
      </c>
      <c r="K12" s="54">
        <v>142.14938210939812</v>
      </c>
      <c r="L12" s="54">
        <v>146.27585064577491</v>
      </c>
      <c r="M12" s="54">
        <v>150.30403565103296</v>
      </c>
      <c r="N12" s="54">
        <v>151.78513677786484</v>
      </c>
      <c r="O12" s="54">
        <v>147.63569310298411</v>
      </c>
      <c r="P12" s="53">
        <v>144.3561970133841</v>
      </c>
      <c r="Q12" s="54">
        <v>145.46147934553616</v>
      </c>
      <c r="R12" s="54">
        <v>148.49746948948044</v>
      </c>
      <c r="S12" s="53">
        <v>150.74290233771168</v>
      </c>
      <c r="T12" s="5"/>
      <c r="U12" s="18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30" customHeight="1" x14ac:dyDescent="0.3">
      <c r="A13" s="31" t="s">
        <v>38</v>
      </c>
      <c r="B13" s="56">
        <v>100</v>
      </c>
      <c r="C13" s="56">
        <v>99.607921759960391</v>
      </c>
      <c r="D13" s="56">
        <v>108.84261946114792</v>
      </c>
      <c r="E13" s="56">
        <v>112.23053415680917</v>
      </c>
      <c r="F13" s="56">
        <v>117.81717344473054</v>
      </c>
      <c r="G13" s="56">
        <v>127.54777959063811</v>
      </c>
      <c r="H13" s="56">
        <v>134.34510687662782</v>
      </c>
      <c r="I13" s="56">
        <v>131.20837052963805</v>
      </c>
      <c r="J13" s="56">
        <v>145.83740013736193</v>
      </c>
      <c r="K13" s="56">
        <v>149.25148139296539</v>
      </c>
      <c r="L13" s="56">
        <v>152.78052265573996</v>
      </c>
      <c r="M13" s="56">
        <v>158.01224951431965</v>
      </c>
      <c r="N13" s="56">
        <v>158.89045701194186</v>
      </c>
      <c r="O13" s="56">
        <v>147.28582336072986</v>
      </c>
      <c r="P13" s="56">
        <v>137.5268820933523</v>
      </c>
      <c r="Q13" s="56">
        <v>140.70893804622415</v>
      </c>
      <c r="R13" s="56">
        <v>144.41354669922976</v>
      </c>
      <c r="S13" s="56">
        <v>146.77289741882061</v>
      </c>
      <c r="T13" s="5"/>
      <c r="U13" s="18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20.100000000000001" customHeight="1" x14ac:dyDescent="0.3">
      <c r="A14" s="29" t="s">
        <v>39</v>
      </c>
      <c r="B14" s="55">
        <v>100</v>
      </c>
      <c r="C14" s="55">
        <v>97.756508178268703</v>
      </c>
      <c r="D14" s="55">
        <v>103.08276028504027</v>
      </c>
      <c r="E14" s="55">
        <v>106.79840793788641</v>
      </c>
      <c r="F14" s="55">
        <v>109.45018477817318</v>
      </c>
      <c r="G14" s="55">
        <v>115.0045445196052</v>
      </c>
      <c r="H14" s="55">
        <v>123.71958558179873</v>
      </c>
      <c r="I14" s="55">
        <v>118.31393522922845</v>
      </c>
      <c r="J14" s="55">
        <v>131.55243386476639</v>
      </c>
      <c r="K14" s="55">
        <v>137.18097616078688</v>
      </c>
      <c r="L14" s="55">
        <v>139.98248186818577</v>
      </c>
      <c r="M14" s="55">
        <v>143.66130129247111</v>
      </c>
      <c r="N14" s="55">
        <v>145.80328627347228</v>
      </c>
      <c r="O14" s="55">
        <v>139.49824815605993</v>
      </c>
      <c r="P14" s="55">
        <v>131.70790228000592</v>
      </c>
      <c r="Q14" s="56">
        <v>132.99216860517026</v>
      </c>
      <c r="R14" s="56">
        <v>135.84522421043931</v>
      </c>
      <c r="S14" s="56">
        <v>135.9258082724985</v>
      </c>
      <c r="T14" s="5"/>
      <c r="U14" s="18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20.100000000000001" customHeight="1" x14ac:dyDescent="0.3">
      <c r="A15" s="29" t="s">
        <v>40</v>
      </c>
      <c r="B15" s="55">
        <v>100</v>
      </c>
      <c r="C15" s="55">
        <v>101.93023172097372</v>
      </c>
      <c r="D15" s="55">
        <v>106.21963534220252</v>
      </c>
      <c r="E15" s="55">
        <v>112.36856380255462</v>
      </c>
      <c r="F15" s="55">
        <v>120.456695025256</v>
      </c>
      <c r="G15" s="55">
        <v>125.1517911785571</v>
      </c>
      <c r="H15" s="55">
        <v>131.93508338843753</v>
      </c>
      <c r="I15" s="55">
        <v>134.02266988086166</v>
      </c>
      <c r="J15" s="55">
        <v>139.13868955597815</v>
      </c>
      <c r="K15" s="55">
        <v>149.24647994876935</v>
      </c>
      <c r="L15" s="55">
        <v>156.6259838751279</v>
      </c>
      <c r="M15" s="55">
        <v>154.93393391773731</v>
      </c>
      <c r="N15" s="55">
        <v>158.40201562766751</v>
      </c>
      <c r="O15" s="55">
        <v>148.16621157296504</v>
      </c>
      <c r="P15" s="55">
        <v>143.68848197915059</v>
      </c>
      <c r="Q15" s="56">
        <v>149.61681634739253</v>
      </c>
      <c r="R15" s="56">
        <v>157.26222543841121</v>
      </c>
      <c r="S15" s="56">
        <v>165.66242811831512</v>
      </c>
      <c r="T15" s="5"/>
      <c r="U15" s="18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20.100000000000001" customHeight="1" x14ac:dyDescent="0.3">
      <c r="A16" s="29" t="s">
        <v>41</v>
      </c>
      <c r="B16" s="55">
        <v>100</v>
      </c>
      <c r="C16" s="55">
        <v>102.26052529675948</v>
      </c>
      <c r="D16" s="55">
        <v>106.66301561393763</v>
      </c>
      <c r="E16" s="55">
        <v>112.83833465339301</v>
      </c>
      <c r="F16" s="55">
        <v>113.70051318317242</v>
      </c>
      <c r="G16" s="55">
        <v>121.00136693009735</v>
      </c>
      <c r="H16" s="55">
        <v>132.82129722986392</v>
      </c>
      <c r="I16" s="55">
        <v>132.83709198443654</v>
      </c>
      <c r="J16" s="55">
        <v>139.94455845580183</v>
      </c>
      <c r="K16" s="55">
        <v>149.03074717000629</v>
      </c>
      <c r="L16" s="55">
        <v>159.46244260933443</v>
      </c>
      <c r="M16" s="55">
        <v>165.85163910272436</v>
      </c>
      <c r="N16" s="55">
        <v>174.57862222675902</v>
      </c>
      <c r="O16" s="55">
        <v>172.92923164964523</v>
      </c>
      <c r="P16" s="55">
        <v>169.41275634184566</v>
      </c>
      <c r="Q16" s="56">
        <v>171.77940608552564</v>
      </c>
      <c r="R16" s="56">
        <v>174.91721580035528</v>
      </c>
      <c r="S16" s="56">
        <v>182.71958640417233</v>
      </c>
      <c r="T16" s="5"/>
      <c r="U16" s="18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30" customHeight="1" x14ac:dyDescent="0.3">
      <c r="A17" s="31" t="s">
        <v>42</v>
      </c>
      <c r="B17" s="56">
        <v>100</v>
      </c>
      <c r="C17" s="56">
        <v>96.78118315661996</v>
      </c>
      <c r="D17" s="56">
        <v>100.49523137456643</v>
      </c>
      <c r="E17" s="56">
        <v>106.33340870513689</v>
      </c>
      <c r="F17" s="56">
        <v>115.01996844342868</v>
      </c>
      <c r="G17" s="56">
        <v>132.39856463123988</v>
      </c>
      <c r="H17" s="56">
        <v>149.92238355120796</v>
      </c>
      <c r="I17" s="56">
        <v>163.18903530378961</v>
      </c>
      <c r="J17" s="56">
        <v>178.40157893635126</v>
      </c>
      <c r="K17" s="56">
        <v>189.47695004688097</v>
      </c>
      <c r="L17" s="56">
        <v>192.41217850044842</v>
      </c>
      <c r="M17" s="56">
        <v>195.88327314932391</v>
      </c>
      <c r="N17" s="56">
        <v>194.7765514487397</v>
      </c>
      <c r="O17" s="56">
        <v>192.42343947723975</v>
      </c>
      <c r="P17" s="56">
        <v>185.85016426124696</v>
      </c>
      <c r="Q17" s="56">
        <v>183.71970849936221</v>
      </c>
      <c r="R17" s="56">
        <v>185.56091397080266</v>
      </c>
      <c r="S17" s="56">
        <v>187.55717925092068</v>
      </c>
      <c r="T17" s="5"/>
      <c r="U17" s="18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20.100000000000001" customHeight="1" x14ac:dyDescent="0.3">
      <c r="A18" s="29" t="s">
        <v>43</v>
      </c>
      <c r="B18" s="55">
        <v>100</v>
      </c>
      <c r="C18" s="55">
        <v>103.87269934858476</v>
      </c>
      <c r="D18" s="55">
        <v>109.57468022092971</v>
      </c>
      <c r="E18" s="55">
        <v>114.14752594072664</v>
      </c>
      <c r="F18" s="55">
        <v>119.500852575964</v>
      </c>
      <c r="G18" s="55">
        <v>126.67353114923229</v>
      </c>
      <c r="H18" s="55">
        <v>128.42808948259079</v>
      </c>
      <c r="I18" s="55">
        <v>132.27221202257434</v>
      </c>
      <c r="J18" s="55">
        <v>138.73651411421801</v>
      </c>
      <c r="K18" s="55">
        <v>141.41599638521006</v>
      </c>
      <c r="L18" s="55">
        <v>148.61259821808318</v>
      </c>
      <c r="M18" s="55">
        <v>156.2235975941546</v>
      </c>
      <c r="N18" s="55">
        <v>157.37104549991849</v>
      </c>
      <c r="O18" s="55">
        <v>156.77078507638006</v>
      </c>
      <c r="P18" s="55">
        <v>157.03380643426874</v>
      </c>
      <c r="Q18" s="56">
        <v>159.11842882910778</v>
      </c>
      <c r="R18" s="56">
        <v>164.39363526391085</v>
      </c>
      <c r="S18" s="56">
        <v>168.39307636290152</v>
      </c>
      <c r="T18" s="5"/>
      <c r="U18" s="18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30" customHeight="1" x14ac:dyDescent="0.3">
      <c r="A19" s="31" t="s">
        <v>44</v>
      </c>
      <c r="B19" s="56">
        <v>100</v>
      </c>
      <c r="C19" s="55">
        <v>98.989649782648641</v>
      </c>
      <c r="D19" s="55">
        <v>102.71855924564987</v>
      </c>
      <c r="E19" s="55">
        <v>109.83828432775886</v>
      </c>
      <c r="F19" s="55">
        <v>114.40798765897603</v>
      </c>
      <c r="G19" s="55">
        <v>122.06349646192051</v>
      </c>
      <c r="H19" s="55">
        <v>129.65506340499775</v>
      </c>
      <c r="I19" s="55">
        <v>132.86714256610381</v>
      </c>
      <c r="J19" s="55">
        <v>142.17590190503662</v>
      </c>
      <c r="K19" s="55">
        <v>150.2325247740398</v>
      </c>
      <c r="L19" s="55">
        <v>157.60687497340817</v>
      </c>
      <c r="M19" s="55">
        <v>163.2234347378652</v>
      </c>
      <c r="N19" s="55">
        <v>164.90312435019956</v>
      </c>
      <c r="O19" s="55">
        <v>156.71729436604213</v>
      </c>
      <c r="P19" s="55">
        <v>155.29332619190291</v>
      </c>
      <c r="Q19" s="56">
        <v>155.01071062974128</v>
      </c>
      <c r="R19" s="56">
        <v>160.12252596555615</v>
      </c>
      <c r="S19" s="56">
        <v>165.44076022696873</v>
      </c>
      <c r="T19" s="5"/>
      <c r="U19" s="18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30" customHeight="1" x14ac:dyDescent="0.3">
      <c r="A20" s="31" t="s">
        <v>45</v>
      </c>
      <c r="B20" s="56">
        <v>100</v>
      </c>
      <c r="C20" s="56">
        <v>103.2129897716927</v>
      </c>
      <c r="D20" s="56">
        <v>107.45613417968691</v>
      </c>
      <c r="E20" s="56">
        <v>108.56932945552651</v>
      </c>
      <c r="F20" s="56">
        <v>112.81014637376957</v>
      </c>
      <c r="G20" s="56">
        <v>115.24480811512953</v>
      </c>
      <c r="H20" s="56">
        <v>115.98278007773476</v>
      </c>
      <c r="I20" s="56">
        <v>119.95162682968407</v>
      </c>
      <c r="J20" s="56">
        <v>122.6205565260893</v>
      </c>
      <c r="K20" s="56">
        <v>124.95238642531463</v>
      </c>
      <c r="L20" s="56">
        <v>126.6326004035883</v>
      </c>
      <c r="M20" s="56">
        <v>129.43284468755618</v>
      </c>
      <c r="N20" s="56">
        <v>129.5589493745691</v>
      </c>
      <c r="O20" s="56">
        <v>129.87285075752848</v>
      </c>
      <c r="P20" s="56">
        <v>130.20707001196243</v>
      </c>
      <c r="Q20" s="56">
        <v>130.31397768445015</v>
      </c>
      <c r="R20" s="56">
        <v>130.44104024067786</v>
      </c>
      <c r="S20" s="56">
        <v>129.88690118214072</v>
      </c>
      <c r="T20" s="5"/>
      <c r="U20" s="18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20.100000000000001" customHeight="1" x14ac:dyDescent="0.3">
      <c r="A21" s="34" t="s">
        <v>46</v>
      </c>
      <c r="B21" s="55">
        <v>100</v>
      </c>
      <c r="C21" s="55">
        <v>102.74546383607499</v>
      </c>
      <c r="D21" s="55">
        <v>106.678801242332</v>
      </c>
      <c r="E21" s="55">
        <v>110.16137806900691</v>
      </c>
      <c r="F21" s="55">
        <v>112.05079127284804</v>
      </c>
      <c r="G21" s="55">
        <v>113.71046643418245</v>
      </c>
      <c r="H21" s="55">
        <v>117.3363371809539</v>
      </c>
      <c r="I21" s="55">
        <v>118.66647530617722</v>
      </c>
      <c r="J21" s="55">
        <v>119.93507008609893</v>
      </c>
      <c r="K21" s="55">
        <v>125.49490982285512</v>
      </c>
      <c r="L21" s="55">
        <v>127.26231812074322</v>
      </c>
      <c r="M21" s="55">
        <v>128.21819351017552</v>
      </c>
      <c r="N21" s="55">
        <v>131.38519700265664</v>
      </c>
      <c r="O21" s="55">
        <v>132.15671344648376</v>
      </c>
      <c r="P21" s="55">
        <v>132.40221865630247</v>
      </c>
      <c r="Q21" s="56">
        <v>133.16750872281273</v>
      </c>
      <c r="R21" s="56">
        <v>137.39293922629781</v>
      </c>
      <c r="S21" s="56">
        <v>137.98249603617506</v>
      </c>
      <c r="T21" s="5"/>
      <c r="U21" s="18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65" customFormat="1" ht="20.100000000000001" customHeight="1" x14ac:dyDescent="0.3">
      <c r="A22" s="40" t="s">
        <v>47</v>
      </c>
      <c r="B22" s="56">
        <v>100</v>
      </c>
      <c r="C22" s="56">
        <v>97.771752771018697</v>
      </c>
      <c r="D22" s="56">
        <v>100.72689887523033</v>
      </c>
      <c r="E22" s="56">
        <v>103.21458210787809</v>
      </c>
      <c r="F22" s="56">
        <v>106.71919219168599</v>
      </c>
      <c r="G22" s="56">
        <v>106.4684516038884</v>
      </c>
      <c r="H22" s="56">
        <v>109.5657007784188</v>
      </c>
      <c r="I22" s="56">
        <v>116.77734650263939</v>
      </c>
      <c r="J22" s="56">
        <v>113.45568009295704</v>
      </c>
      <c r="K22" s="56">
        <v>113.79641109589889</v>
      </c>
      <c r="L22" s="56">
        <v>115.51504685157474</v>
      </c>
      <c r="M22" s="56">
        <v>114.90095132824514</v>
      </c>
      <c r="N22" s="56">
        <v>118.46780587124587</v>
      </c>
      <c r="O22" s="56">
        <v>114.20780490562079</v>
      </c>
      <c r="P22" s="56">
        <v>110.5361267278528</v>
      </c>
      <c r="Q22" s="56">
        <v>110.9920857651137</v>
      </c>
      <c r="R22" s="56">
        <v>114.50236196740666</v>
      </c>
      <c r="S22" s="56">
        <v>117.64031740324431</v>
      </c>
      <c r="T22" s="5"/>
      <c r="U22" s="18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0.100000000000001" customHeight="1" x14ac:dyDescent="0.3">
      <c r="A23" s="57" t="s">
        <v>55</v>
      </c>
      <c r="B23" s="58">
        <v>100</v>
      </c>
      <c r="C23" s="58">
        <v>101.22670383002652</v>
      </c>
      <c r="D23" s="58">
        <v>106.95278963672799</v>
      </c>
      <c r="E23" s="58">
        <v>110.17634560702321</v>
      </c>
      <c r="F23" s="58">
        <v>114.23768340089572</v>
      </c>
      <c r="G23" s="58">
        <v>120.86256458801395</v>
      </c>
      <c r="H23" s="58">
        <v>126.51483054886199</v>
      </c>
      <c r="I23" s="58">
        <v>126.3922958617338</v>
      </c>
      <c r="J23" s="58">
        <v>135.2096593020826</v>
      </c>
      <c r="K23" s="58">
        <v>140.27074920638228</v>
      </c>
      <c r="L23" s="58">
        <v>142.53180693569499</v>
      </c>
      <c r="M23" s="58">
        <v>146.63067744691938</v>
      </c>
      <c r="N23" s="58">
        <v>147.30665022801531</v>
      </c>
      <c r="O23" s="58">
        <v>142.66637583872213</v>
      </c>
      <c r="P23" s="58">
        <v>138.52884143382809</v>
      </c>
      <c r="Q23" s="58">
        <v>140.26628530657987</v>
      </c>
      <c r="R23" s="58">
        <v>142.72953387756743</v>
      </c>
      <c r="S23" s="58">
        <v>144.12668604186609</v>
      </c>
      <c r="T23" s="5"/>
      <c r="U23" s="18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20.100000000000001" customHeight="1" x14ac:dyDescent="0.25">
      <c r="A24" s="59" t="s">
        <v>51</v>
      </c>
      <c r="B24" s="60">
        <v>100</v>
      </c>
      <c r="C24" s="60">
        <v>100.64177483464958</v>
      </c>
      <c r="D24" s="60">
        <v>107.05697583174674</v>
      </c>
      <c r="E24" s="60">
        <v>111.61683430397196</v>
      </c>
      <c r="F24" s="60">
        <v>117.76969039237872</v>
      </c>
      <c r="G24" s="60">
        <v>126.73187904796772</v>
      </c>
      <c r="H24" s="60">
        <v>136.25105833685078</v>
      </c>
      <c r="I24" s="60">
        <v>135.86523494114235</v>
      </c>
      <c r="J24" s="60">
        <v>150.5162132934191</v>
      </c>
      <c r="K24" s="60">
        <v>158.47049948821598</v>
      </c>
      <c r="L24" s="60">
        <v>164.29475016956675</v>
      </c>
      <c r="M24" s="60">
        <v>170.43646933590782</v>
      </c>
      <c r="N24" s="60">
        <v>171.72396763403884</v>
      </c>
      <c r="O24" s="60">
        <v>161.44382035860946</v>
      </c>
      <c r="P24" s="55">
        <v>152.43244568281455</v>
      </c>
      <c r="Q24" s="86">
        <v>155.11663738360241</v>
      </c>
      <c r="R24" s="86">
        <v>158.14866485629213</v>
      </c>
      <c r="S24" s="86">
        <v>162.3951462957647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20.100000000000001" customHeight="1" x14ac:dyDescent="0.25">
      <c r="A25" s="61" t="s">
        <v>0</v>
      </c>
      <c r="B25" s="62">
        <v>100</v>
      </c>
      <c r="C25" s="62">
        <v>101.14082893126985</v>
      </c>
      <c r="D25" s="62">
        <v>106.96650586816926</v>
      </c>
      <c r="E25" s="62">
        <v>110.39171379094122</v>
      </c>
      <c r="F25" s="62">
        <v>114.76542057294024</v>
      </c>
      <c r="G25" s="62">
        <v>121.73153375624395</v>
      </c>
      <c r="H25" s="62">
        <v>127.93277460240016</v>
      </c>
      <c r="I25" s="62">
        <v>127.77182062108257</v>
      </c>
      <c r="J25" s="62">
        <v>137.39077239836973</v>
      </c>
      <c r="K25" s="62">
        <v>142.85126296560119</v>
      </c>
      <c r="L25" s="62">
        <v>145.59568712410066</v>
      </c>
      <c r="M25" s="62">
        <v>149.97057933776847</v>
      </c>
      <c r="N25" s="62">
        <v>150.72636590668333</v>
      </c>
      <c r="O25" s="62">
        <v>145.38194505267305</v>
      </c>
      <c r="P25" s="62">
        <v>140.61935333595412</v>
      </c>
      <c r="Q25" s="62">
        <v>142.47956324504119</v>
      </c>
      <c r="R25" s="62">
        <v>145.02092385638801</v>
      </c>
      <c r="S25" s="62">
        <v>146.79130713312964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customHeight="1" x14ac:dyDescent="0.25">
      <c r="A26" s="147" t="s">
        <v>64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8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1.25" customHeight="1" x14ac:dyDescent="0.25">
      <c r="A27" s="156" t="s">
        <v>48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70"/>
      <c r="N27" s="70"/>
      <c r="O27" s="70"/>
      <c r="P27" s="70"/>
      <c r="Q27" s="2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</sheetData>
  <mergeCells count="6">
    <mergeCell ref="A2:S2"/>
    <mergeCell ref="A4:A5"/>
    <mergeCell ref="B4:Q4"/>
    <mergeCell ref="A27:L27"/>
    <mergeCell ref="A3:R3"/>
    <mergeCell ref="A26:R26"/>
  </mergeCells>
  <hyperlinks>
    <hyperlink ref="S3" location="'Tabela 1'!A1" display="Índice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zoomScale="85" zoomScaleNormal="85" workbookViewId="0">
      <selection activeCell="S5" sqref="S5"/>
    </sheetView>
  </sheetViews>
  <sheetFormatPr defaultRowHeight="15" x14ac:dyDescent="0.25"/>
  <cols>
    <col min="1" max="1" width="47.7109375" style="15" customWidth="1"/>
    <col min="2" max="17" width="11.7109375" style="15" customWidth="1"/>
    <col min="18" max="19" width="11.7109375" customWidth="1"/>
  </cols>
  <sheetData>
    <row r="1" spans="1:20" s="15" customFormat="1" x14ac:dyDescent="0.25"/>
    <row r="2" spans="1:20" ht="30" customHeight="1" x14ac:dyDescent="0.25">
      <c r="A2" s="170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20" s="15" customForma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30" t="s">
        <v>65</v>
      </c>
    </row>
    <row r="4" spans="1:20" ht="25.5" customHeight="1" x14ac:dyDescent="0.25">
      <c r="A4" s="157" t="s">
        <v>30</v>
      </c>
      <c r="B4" s="159" t="s">
        <v>57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</row>
    <row r="5" spans="1:20" ht="24.75" customHeight="1" x14ac:dyDescent="0.25">
      <c r="A5" s="153"/>
      <c r="B5" s="73">
        <v>2002</v>
      </c>
      <c r="C5" s="74">
        <v>2003</v>
      </c>
      <c r="D5" s="74">
        <v>2004</v>
      </c>
      <c r="E5" s="74">
        <v>2005</v>
      </c>
      <c r="F5" s="74">
        <v>2006</v>
      </c>
      <c r="G5" s="74">
        <v>2007</v>
      </c>
      <c r="H5" s="74">
        <v>2008</v>
      </c>
      <c r="I5" s="74">
        <v>2009</v>
      </c>
      <c r="J5" s="74">
        <v>2010</v>
      </c>
      <c r="K5" s="74">
        <v>2011</v>
      </c>
      <c r="L5" s="74">
        <v>2012</v>
      </c>
      <c r="M5" s="74">
        <v>2013</v>
      </c>
      <c r="N5" s="74">
        <v>2014</v>
      </c>
      <c r="O5" s="74">
        <v>2015</v>
      </c>
      <c r="P5" s="75">
        <v>2016</v>
      </c>
      <c r="Q5" s="75">
        <v>2017</v>
      </c>
      <c r="R5" s="75">
        <v>2018</v>
      </c>
      <c r="S5" s="75">
        <v>2019</v>
      </c>
    </row>
    <row r="6" spans="1:20" ht="18.75" customHeight="1" x14ac:dyDescent="0.25">
      <c r="A6" s="76" t="s">
        <v>31</v>
      </c>
      <c r="B6" s="53">
        <v>100</v>
      </c>
      <c r="C6" s="53">
        <v>120.00658517964683</v>
      </c>
      <c r="D6" s="53">
        <v>123.17126550690143</v>
      </c>
      <c r="E6" s="53">
        <v>110.87395760856427</v>
      </c>
      <c r="F6" s="53">
        <v>110.50936720449205</v>
      </c>
      <c r="G6" s="53">
        <v>122.13719709390377</v>
      </c>
      <c r="H6" s="53">
        <v>136.52003224531424</v>
      </c>
      <c r="I6" s="53">
        <v>148.95675856044565</v>
      </c>
      <c r="J6" s="53">
        <v>149.63665643457887</v>
      </c>
      <c r="K6" s="53">
        <v>168.30160403861603</v>
      </c>
      <c r="L6" s="53">
        <v>183.40576988564578</v>
      </c>
      <c r="M6" s="53">
        <v>202.64568249288203</v>
      </c>
      <c r="N6" s="53">
        <v>205.0897766812347</v>
      </c>
      <c r="O6" s="53">
        <v>205.65122046700796</v>
      </c>
      <c r="P6" s="53">
        <v>256.94462557676712</v>
      </c>
      <c r="Q6" s="53">
        <v>222.38503246818689</v>
      </c>
      <c r="R6" s="53">
        <v>224.32681054539435</v>
      </c>
      <c r="S6" s="53">
        <v>224.19548856145443</v>
      </c>
      <c r="T6" s="91"/>
    </row>
    <row r="7" spans="1:20" ht="18" customHeight="1" x14ac:dyDescent="0.25">
      <c r="A7" s="63" t="s">
        <v>32</v>
      </c>
      <c r="B7" s="54">
        <v>100</v>
      </c>
      <c r="C7" s="54">
        <v>118.28876232465267</v>
      </c>
      <c r="D7" s="54">
        <v>131.16571938355705</v>
      </c>
      <c r="E7" s="54">
        <v>141.79523126578422</v>
      </c>
      <c r="F7" s="54">
        <v>150.29095484207815</v>
      </c>
      <c r="G7" s="54">
        <v>156.9214449120841</v>
      </c>
      <c r="H7" s="54">
        <v>172.02902631739948</v>
      </c>
      <c r="I7" s="54">
        <v>183.36260521434744</v>
      </c>
      <c r="J7" s="54">
        <v>206.30111637054071</v>
      </c>
      <c r="K7" s="54">
        <v>221.57079760152169</v>
      </c>
      <c r="L7" s="54">
        <v>235.24747862423078</v>
      </c>
      <c r="M7" s="54">
        <v>244.50792800077886</v>
      </c>
      <c r="N7" s="54">
        <v>259.5428887749805</v>
      </c>
      <c r="O7" s="54">
        <v>270.21787128559106</v>
      </c>
      <c r="P7" s="54">
        <v>280.69160615153152</v>
      </c>
      <c r="Q7" s="54">
        <v>293.64606024701789</v>
      </c>
      <c r="R7" s="54">
        <v>319.64752863671271</v>
      </c>
      <c r="S7" s="54">
        <v>339.59298394054542</v>
      </c>
      <c r="T7" s="91"/>
    </row>
    <row r="8" spans="1:20" x14ac:dyDescent="0.25">
      <c r="A8" s="29" t="s">
        <v>33</v>
      </c>
      <c r="B8" s="55">
        <v>100</v>
      </c>
      <c r="C8" s="55">
        <v>120.07584479947246</v>
      </c>
      <c r="D8" s="55">
        <v>152.37570571973635</v>
      </c>
      <c r="E8" s="55">
        <v>202.75004133638697</v>
      </c>
      <c r="F8" s="55">
        <v>236.22128562948754</v>
      </c>
      <c r="G8" s="55">
        <v>218.66498102435804</v>
      </c>
      <c r="H8" s="55">
        <v>307.09810098181549</v>
      </c>
      <c r="I8" s="55">
        <v>196.17137979638605</v>
      </c>
      <c r="J8" s="55">
        <v>299.44445342801004</v>
      </c>
      <c r="K8" s="55">
        <v>427.83756919372502</v>
      </c>
      <c r="L8" s="55">
        <v>499.70519873378527</v>
      </c>
      <c r="M8" s="55">
        <v>525.14259903547111</v>
      </c>
      <c r="N8" s="55">
        <v>469.76622668085474</v>
      </c>
      <c r="O8" s="55">
        <v>266.4158742812885</v>
      </c>
      <c r="P8" s="55">
        <v>135.31156635030146</v>
      </c>
      <c r="Q8" s="55">
        <v>210.4614536143601</v>
      </c>
      <c r="R8" s="55">
        <v>372.31398337391192</v>
      </c>
      <c r="S8" s="55">
        <v>465.14313682904867</v>
      </c>
      <c r="T8" s="91"/>
    </row>
    <row r="9" spans="1:20" x14ac:dyDescent="0.25">
      <c r="A9" s="29" t="s">
        <v>34</v>
      </c>
      <c r="B9" s="55">
        <v>100</v>
      </c>
      <c r="C9" s="55">
        <v>131.44934859448912</v>
      </c>
      <c r="D9" s="55">
        <v>143.48997869110923</v>
      </c>
      <c r="E9" s="55">
        <v>151.87694275221438</v>
      </c>
      <c r="F9" s="55">
        <v>159.42487318884184</v>
      </c>
      <c r="G9" s="55">
        <v>170.1207896318931</v>
      </c>
      <c r="H9" s="55">
        <v>184.10688833167495</v>
      </c>
      <c r="I9" s="55">
        <v>203.51089351946408</v>
      </c>
      <c r="J9" s="55">
        <v>211.67775390196334</v>
      </c>
      <c r="K9" s="55">
        <v>215.96733357916477</v>
      </c>
      <c r="L9" s="55">
        <v>220.5077194836604</v>
      </c>
      <c r="M9" s="55">
        <v>232.67726696429574</v>
      </c>
      <c r="N9" s="55">
        <v>261.00294816412367</v>
      </c>
      <c r="O9" s="55">
        <v>301.16363798376022</v>
      </c>
      <c r="P9" s="55">
        <v>339.01124979252762</v>
      </c>
      <c r="Q9" s="55">
        <v>345.97222695331334</v>
      </c>
      <c r="R9" s="55">
        <v>356.37803169416702</v>
      </c>
      <c r="S9" s="55">
        <v>370.54699572092426</v>
      </c>
      <c r="T9" s="91"/>
    </row>
    <row r="10" spans="1:20" ht="28.5" x14ac:dyDescent="0.25">
      <c r="A10" s="31" t="s">
        <v>35</v>
      </c>
      <c r="B10" s="56">
        <v>100</v>
      </c>
      <c r="C10" s="56">
        <v>107.32533824215827</v>
      </c>
      <c r="D10" s="56">
        <v>120.73563747512755</v>
      </c>
      <c r="E10" s="56">
        <v>126.8844578539621</v>
      </c>
      <c r="F10" s="56">
        <v>129.74574150142689</v>
      </c>
      <c r="G10" s="56">
        <v>128.46222054034484</v>
      </c>
      <c r="H10" s="56">
        <v>123.8973841375041</v>
      </c>
      <c r="I10" s="56">
        <v>136.87809288138621</v>
      </c>
      <c r="J10" s="56">
        <v>156.19278790049043</v>
      </c>
      <c r="K10" s="56">
        <v>157.93740736319586</v>
      </c>
      <c r="L10" s="56">
        <v>158.47021054131562</v>
      </c>
      <c r="M10" s="56">
        <v>144.43417979559518</v>
      </c>
      <c r="N10" s="56">
        <v>149.13312288539191</v>
      </c>
      <c r="O10" s="56">
        <v>196.25521308881267</v>
      </c>
      <c r="P10" s="56">
        <v>215.05698772539549</v>
      </c>
      <c r="Q10" s="56">
        <v>231.65549012521171</v>
      </c>
      <c r="R10" s="56">
        <v>245.19436452262366</v>
      </c>
      <c r="S10" s="56">
        <v>266.12314219637545</v>
      </c>
      <c r="T10" s="91"/>
    </row>
    <row r="11" spans="1:20" x14ac:dyDescent="0.25">
      <c r="A11" s="29" t="s">
        <v>36</v>
      </c>
      <c r="B11" s="55">
        <v>100</v>
      </c>
      <c r="C11" s="55">
        <v>90.931004432283103</v>
      </c>
      <c r="D11" s="55">
        <v>99.259540032177142</v>
      </c>
      <c r="E11" s="55">
        <v>104.49459165520175</v>
      </c>
      <c r="F11" s="55">
        <v>109.80440049448397</v>
      </c>
      <c r="G11" s="55">
        <v>119.48114191494273</v>
      </c>
      <c r="H11" s="55">
        <v>123.49946842587106</v>
      </c>
      <c r="I11" s="55">
        <v>155.42610900717133</v>
      </c>
      <c r="J11" s="55">
        <v>183.90638050240409</v>
      </c>
      <c r="K11" s="55">
        <v>191.74809805687374</v>
      </c>
      <c r="L11" s="55">
        <v>211.04942436845798</v>
      </c>
      <c r="M11" s="55">
        <v>221.31402234756325</v>
      </c>
      <c r="N11" s="55">
        <v>238.84288287173231</v>
      </c>
      <c r="O11" s="55">
        <v>253.13290573427972</v>
      </c>
      <c r="P11" s="55">
        <v>261.42047837898355</v>
      </c>
      <c r="Q11" s="56">
        <v>256.24532764420928</v>
      </c>
      <c r="R11" s="56">
        <v>262.50805685325417</v>
      </c>
      <c r="S11" s="56">
        <v>263.25342435100379</v>
      </c>
      <c r="T11" s="91"/>
    </row>
    <row r="12" spans="1:20" ht="25.5" customHeight="1" x14ac:dyDescent="0.25">
      <c r="A12" s="1" t="s">
        <v>37</v>
      </c>
      <c r="B12" s="54">
        <v>100</v>
      </c>
      <c r="C12" s="54">
        <v>112.28682351833885</v>
      </c>
      <c r="D12" s="54">
        <v>118.74815417812856</v>
      </c>
      <c r="E12" s="54">
        <v>129.6803464527263</v>
      </c>
      <c r="F12" s="54">
        <v>140.58882132656609</v>
      </c>
      <c r="G12" s="54">
        <v>151.52926884182364</v>
      </c>
      <c r="H12" s="54">
        <v>162.61851485519225</v>
      </c>
      <c r="I12" s="54">
        <v>177.79760321513399</v>
      </c>
      <c r="J12" s="54">
        <v>190.84110677068489</v>
      </c>
      <c r="K12" s="54">
        <v>207.5872313427916</v>
      </c>
      <c r="L12" s="54">
        <v>226.43138442434852</v>
      </c>
      <c r="M12" s="54">
        <v>247.94548957201408</v>
      </c>
      <c r="N12" s="54">
        <v>273.13722072089024</v>
      </c>
      <c r="O12" s="54">
        <v>296.3778102751416</v>
      </c>
      <c r="P12" s="54">
        <v>321.49631896513552</v>
      </c>
      <c r="Q12" s="53">
        <v>335.85846532546918</v>
      </c>
      <c r="R12" s="53">
        <v>346.12111777481579</v>
      </c>
      <c r="S12" s="53">
        <v>362.08662676175521</v>
      </c>
      <c r="T12" s="91"/>
    </row>
    <row r="13" spans="1:20" ht="28.5" x14ac:dyDescent="0.25">
      <c r="A13" s="31" t="s">
        <v>38</v>
      </c>
      <c r="B13" s="56">
        <v>100</v>
      </c>
      <c r="C13" s="56">
        <v>143.16281751186634</v>
      </c>
      <c r="D13" s="56">
        <v>153.96492554548675</v>
      </c>
      <c r="E13" s="56">
        <v>179.80561902015847</v>
      </c>
      <c r="F13" s="56">
        <v>197.52613347407288</v>
      </c>
      <c r="G13" s="56">
        <v>216.11432334428875</v>
      </c>
      <c r="H13" s="56">
        <v>244.05689427559872</v>
      </c>
      <c r="I13" s="56">
        <v>280.77202770245765</v>
      </c>
      <c r="J13" s="56">
        <v>290.51834460107352</v>
      </c>
      <c r="K13" s="56">
        <v>326.1663865050283</v>
      </c>
      <c r="L13" s="56">
        <v>365.33500196053529</v>
      </c>
      <c r="M13" s="56">
        <v>395.59362696333739</v>
      </c>
      <c r="N13" s="56">
        <v>433.43095618715807</v>
      </c>
      <c r="O13" s="56">
        <v>473.90185443201386</v>
      </c>
      <c r="P13" s="56">
        <v>517.93588209161339</v>
      </c>
      <c r="Q13" s="56">
        <v>539.78378598408892</v>
      </c>
      <c r="R13" s="56">
        <v>551.93766846801952</v>
      </c>
      <c r="S13" s="56">
        <v>570.48955406251093</v>
      </c>
      <c r="T13" s="91"/>
    </row>
    <row r="14" spans="1:20" x14ac:dyDescent="0.25">
      <c r="A14" s="29" t="s">
        <v>39</v>
      </c>
      <c r="B14" s="55">
        <v>100</v>
      </c>
      <c r="C14" s="55">
        <v>109.27305616770768</v>
      </c>
      <c r="D14" s="55">
        <v>119.50195264461982</v>
      </c>
      <c r="E14" s="55">
        <v>128.92582505912316</v>
      </c>
      <c r="F14" s="55">
        <v>138.23699063960689</v>
      </c>
      <c r="G14" s="55">
        <v>159.98896485361828</v>
      </c>
      <c r="H14" s="55">
        <v>180.96074148085017</v>
      </c>
      <c r="I14" s="55">
        <v>198.08218344328026</v>
      </c>
      <c r="J14" s="55">
        <v>230.67586185923105</v>
      </c>
      <c r="K14" s="55">
        <v>258.52792535813177</v>
      </c>
      <c r="L14" s="55">
        <v>280.14358877123811</v>
      </c>
      <c r="M14" s="55">
        <v>303.32610670680157</v>
      </c>
      <c r="N14" s="55">
        <v>334.62487568766437</v>
      </c>
      <c r="O14" s="55">
        <v>347.81896187040525</v>
      </c>
      <c r="P14" s="55">
        <v>383.80915124650903</v>
      </c>
      <c r="Q14" s="55">
        <v>396.36493576038839</v>
      </c>
      <c r="R14" s="55">
        <v>417.35372963266065</v>
      </c>
      <c r="S14" s="55">
        <v>448.32182048377399</v>
      </c>
      <c r="T14" s="91"/>
    </row>
    <row r="15" spans="1:20" x14ac:dyDescent="0.25">
      <c r="A15" s="29" t="s">
        <v>40</v>
      </c>
      <c r="B15" s="55">
        <v>100</v>
      </c>
      <c r="C15" s="55">
        <v>94.91582907190994</v>
      </c>
      <c r="D15" s="55">
        <v>96.204224084150354</v>
      </c>
      <c r="E15" s="55">
        <v>102.01418650633502</v>
      </c>
      <c r="F15" s="55">
        <v>125.08598184431617</v>
      </c>
      <c r="G15" s="55">
        <v>144.26287224303803</v>
      </c>
      <c r="H15" s="55">
        <v>136.38546586572409</v>
      </c>
      <c r="I15" s="55">
        <v>165.88056057524477</v>
      </c>
      <c r="J15" s="55">
        <v>196.3596403611316</v>
      </c>
      <c r="K15" s="55">
        <v>214.74293294248275</v>
      </c>
      <c r="L15" s="55">
        <v>234.13852378955471</v>
      </c>
      <c r="M15" s="55">
        <v>271.44686259967114</v>
      </c>
      <c r="N15" s="55">
        <v>306.93843055502032</v>
      </c>
      <c r="O15" s="55">
        <v>322.09637031775276</v>
      </c>
      <c r="P15" s="55">
        <v>346.21486765789922</v>
      </c>
      <c r="Q15" s="55">
        <v>357.79238563980118</v>
      </c>
      <c r="R15" s="55">
        <v>359.64837347536729</v>
      </c>
      <c r="S15" s="55">
        <v>371.61269106766281</v>
      </c>
      <c r="T15" s="91"/>
    </row>
    <row r="16" spans="1:20" x14ac:dyDescent="0.25">
      <c r="A16" s="29" t="s">
        <v>41</v>
      </c>
      <c r="B16" s="55">
        <v>100</v>
      </c>
      <c r="C16" s="55">
        <v>109.26557654078076</v>
      </c>
      <c r="D16" s="55">
        <v>130.40552253452751</v>
      </c>
      <c r="E16" s="55">
        <v>137.48657321740487</v>
      </c>
      <c r="F16" s="55">
        <v>144.47903406728179</v>
      </c>
      <c r="G16" s="55">
        <v>156.1775730655209</v>
      </c>
      <c r="H16" s="55">
        <v>159.33666413808129</v>
      </c>
      <c r="I16" s="55">
        <v>169.79498450211292</v>
      </c>
      <c r="J16" s="55">
        <v>166.935116002434</v>
      </c>
      <c r="K16" s="55">
        <v>169.71988678244912</v>
      </c>
      <c r="L16" s="55">
        <v>171.86749237865442</v>
      </c>
      <c r="M16" s="55">
        <v>175.32935353900902</v>
      </c>
      <c r="N16" s="55">
        <v>178.30408451426823</v>
      </c>
      <c r="O16" s="55">
        <v>187.89843004514051</v>
      </c>
      <c r="P16" s="55">
        <v>195.0961631490876</v>
      </c>
      <c r="Q16" s="55">
        <v>209.04396272794068</v>
      </c>
      <c r="R16" s="55">
        <v>217.52025835591769</v>
      </c>
      <c r="S16" s="55">
        <v>221.14751571356237</v>
      </c>
      <c r="T16" s="91"/>
    </row>
    <row r="17" spans="1:20" ht="28.5" x14ac:dyDescent="0.25">
      <c r="A17" s="31" t="s">
        <v>42</v>
      </c>
      <c r="B17" s="56">
        <v>100</v>
      </c>
      <c r="C17" s="56">
        <v>112.48825573760932</v>
      </c>
      <c r="D17" s="56">
        <v>107.16655155939364</v>
      </c>
      <c r="E17" s="56">
        <v>122.98016657749301</v>
      </c>
      <c r="F17" s="56">
        <v>127.47871246449688</v>
      </c>
      <c r="G17" s="56">
        <v>127.79910814783327</v>
      </c>
      <c r="H17" s="56">
        <v>113.2879879026555</v>
      </c>
      <c r="I17" s="56">
        <v>114.29829186062987</v>
      </c>
      <c r="J17" s="56">
        <v>125.15525573367636</v>
      </c>
      <c r="K17" s="56">
        <v>125.64012989111708</v>
      </c>
      <c r="L17" s="56">
        <v>134.51635302287414</v>
      </c>
      <c r="M17" s="56">
        <v>138.35528308503078</v>
      </c>
      <c r="N17" s="56">
        <v>162.67903528945988</v>
      </c>
      <c r="O17" s="56">
        <v>188.74550485783661</v>
      </c>
      <c r="P17" s="56">
        <v>227.65790104582479</v>
      </c>
      <c r="Q17" s="56">
        <v>232.42533092955983</v>
      </c>
      <c r="R17" s="56">
        <v>226.47493982103214</v>
      </c>
      <c r="S17" s="56">
        <v>244.01312472373596</v>
      </c>
      <c r="T17" s="91"/>
    </row>
    <row r="18" spans="1:20" x14ac:dyDescent="0.25">
      <c r="A18" s="29" t="s">
        <v>43</v>
      </c>
      <c r="B18" s="55">
        <v>100</v>
      </c>
      <c r="C18" s="55">
        <v>102.96915041786336</v>
      </c>
      <c r="D18" s="55">
        <v>106.05161049950087</v>
      </c>
      <c r="E18" s="55">
        <v>110.26350651011791</v>
      </c>
      <c r="F18" s="55">
        <v>112.16415686891581</v>
      </c>
      <c r="G18" s="55">
        <v>118.08486017043954</v>
      </c>
      <c r="H18" s="55">
        <v>126.22614386376395</v>
      </c>
      <c r="I18" s="55">
        <v>136.91111824278431</v>
      </c>
      <c r="J18" s="55">
        <v>144.89520562429001</v>
      </c>
      <c r="K18" s="55">
        <v>161.29511342517915</v>
      </c>
      <c r="L18" s="55">
        <v>176.93091954376499</v>
      </c>
      <c r="M18" s="55">
        <v>196.56479827892261</v>
      </c>
      <c r="N18" s="55">
        <v>215.88235963871711</v>
      </c>
      <c r="O18" s="55">
        <v>233.11138045332464</v>
      </c>
      <c r="P18" s="55">
        <v>245.8393707032221</v>
      </c>
      <c r="Q18" s="55">
        <v>256.91222912726028</v>
      </c>
      <c r="R18" s="55">
        <v>262.02814920879581</v>
      </c>
      <c r="S18" s="55">
        <v>269.52868768802705</v>
      </c>
      <c r="T18" s="91"/>
    </row>
    <row r="19" spans="1:20" ht="28.5" x14ac:dyDescent="0.25">
      <c r="A19" s="31" t="s">
        <v>44</v>
      </c>
      <c r="B19" s="56">
        <v>100</v>
      </c>
      <c r="C19" s="56">
        <v>115.28472991182832</v>
      </c>
      <c r="D19" s="56">
        <v>122.03961333752078</v>
      </c>
      <c r="E19" s="56">
        <v>128.13739465366692</v>
      </c>
      <c r="F19" s="56">
        <v>144.93682057228469</v>
      </c>
      <c r="G19" s="56">
        <v>155.21830654672519</v>
      </c>
      <c r="H19" s="56">
        <v>169.32465074551902</v>
      </c>
      <c r="I19" s="56">
        <v>188.53077882650277</v>
      </c>
      <c r="J19" s="56">
        <v>208.50195877711991</v>
      </c>
      <c r="K19" s="56">
        <v>227.79249749483097</v>
      </c>
      <c r="L19" s="56">
        <v>246.41543817641758</v>
      </c>
      <c r="M19" s="56">
        <v>269.19668361484923</v>
      </c>
      <c r="N19" s="56">
        <v>293.94797981920209</v>
      </c>
      <c r="O19" s="56">
        <v>318.04834856523985</v>
      </c>
      <c r="P19" s="56">
        <v>338.08684182704957</v>
      </c>
      <c r="Q19" s="56">
        <v>344.89992976504584</v>
      </c>
      <c r="R19" s="56">
        <v>359.09768950083634</v>
      </c>
      <c r="S19" s="56">
        <v>370.94673265242722</v>
      </c>
      <c r="T19" s="91"/>
    </row>
    <row r="20" spans="1:20" ht="28.5" x14ac:dyDescent="0.25">
      <c r="A20" s="31" t="s">
        <v>45</v>
      </c>
      <c r="B20" s="56">
        <v>100</v>
      </c>
      <c r="C20" s="56">
        <v>109.04120563851394</v>
      </c>
      <c r="D20" s="56">
        <v>115.41221418541348</v>
      </c>
      <c r="E20" s="56">
        <v>129.82336344161644</v>
      </c>
      <c r="F20" s="56">
        <v>141.23763258193665</v>
      </c>
      <c r="G20" s="56">
        <v>156.27649881081135</v>
      </c>
      <c r="H20" s="56">
        <v>178.79929028954311</v>
      </c>
      <c r="I20" s="56">
        <v>193.96753062883818</v>
      </c>
      <c r="J20" s="56">
        <v>209.47907395748709</v>
      </c>
      <c r="K20" s="56">
        <v>228.58423146540841</v>
      </c>
      <c r="L20" s="56">
        <v>245.93261836364613</v>
      </c>
      <c r="M20" s="56">
        <v>275.3277431602508</v>
      </c>
      <c r="N20" s="56">
        <v>301.0920979326109</v>
      </c>
      <c r="O20" s="56">
        <v>325.6564255805809</v>
      </c>
      <c r="P20" s="56">
        <v>346.65673266139737</v>
      </c>
      <c r="Q20" s="56">
        <v>366.84197431194121</v>
      </c>
      <c r="R20" s="56">
        <v>382.74436306375122</v>
      </c>
      <c r="S20" s="56">
        <v>406.69824244680552</v>
      </c>
      <c r="T20" s="91"/>
    </row>
    <row r="21" spans="1:20" x14ac:dyDescent="0.25">
      <c r="A21" s="34" t="s">
        <v>46</v>
      </c>
      <c r="B21" s="55">
        <v>100</v>
      </c>
      <c r="C21" s="55">
        <v>107.68970003393392</v>
      </c>
      <c r="D21" s="55">
        <v>116.58254859573395</v>
      </c>
      <c r="E21" s="55">
        <v>106.19220769949295</v>
      </c>
      <c r="F21" s="55">
        <v>127.64490773223505</v>
      </c>
      <c r="G21" s="55">
        <v>137.3313591532584</v>
      </c>
      <c r="H21" s="55">
        <v>142.20616183431437</v>
      </c>
      <c r="I21" s="55">
        <v>155.98864638627296</v>
      </c>
      <c r="J21" s="55">
        <v>167.14867077332153</v>
      </c>
      <c r="K21" s="55">
        <v>181.57033372111059</v>
      </c>
      <c r="L21" s="55">
        <v>219.64938476568167</v>
      </c>
      <c r="M21" s="55">
        <v>253.92953209766006</v>
      </c>
      <c r="N21" s="55">
        <v>294.70471503321812</v>
      </c>
      <c r="O21" s="55">
        <v>321.62989524733734</v>
      </c>
      <c r="P21" s="55">
        <v>345.25259407527295</v>
      </c>
      <c r="Q21" s="55">
        <v>371.73318007948728</v>
      </c>
      <c r="R21" s="55">
        <v>401.80257573360961</v>
      </c>
      <c r="S21" s="55">
        <v>420.01950793193851</v>
      </c>
      <c r="T21" s="91"/>
    </row>
    <row r="22" spans="1:20" ht="16.5" x14ac:dyDescent="0.25">
      <c r="A22" s="35" t="s">
        <v>47</v>
      </c>
      <c r="B22" s="56">
        <v>100</v>
      </c>
      <c r="C22" s="56">
        <v>106.76796863044819</v>
      </c>
      <c r="D22" s="56">
        <v>117.55939894374487</v>
      </c>
      <c r="E22" s="56">
        <v>131.5953371159099</v>
      </c>
      <c r="F22" s="56">
        <v>144.71401960607727</v>
      </c>
      <c r="G22" s="56">
        <v>148.03064561649478</v>
      </c>
      <c r="H22" s="56">
        <v>160.36816977452361</v>
      </c>
      <c r="I22" s="56">
        <v>169.83234367914133</v>
      </c>
      <c r="J22" s="56">
        <v>179.88126375073503</v>
      </c>
      <c r="K22" s="56">
        <v>194.40781464732018</v>
      </c>
      <c r="L22" s="56">
        <v>210.95601951481902</v>
      </c>
      <c r="M22" s="56">
        <v>235.15761399046144</v>
      </c>
      <c r="N22" s="56">
        <v>251.12874577246185</v>
      </c>
      <c r="O22" s="56">
        <v>265.1360031722881</v>
      </c>
      <c r="P22" s="56">
        <v>290.23025435184979</v>
      </c>
      <c r="Q22" s="56">
        <v>306.06868864770303</v>
      </c>
      <c r="R22" s="56">
        <v>319.49072635361762</v>
      </c>
      <c r="S22" s="56">
        <v>330.08335484501038</v>
      </c>
      <c r="T22" s="91"/>
    </row>
    <row r="23" spans="1:20" ht="24" customHeight="1" x14ac:dyDescent="0.25">
      <c r="A23" s="77" t="s">
        <v>55</v>
      </c>
      <c r="B23" s="124">
        <v>100</v>
      </c>
      <c r="C23" s="124">
        <v>114.38180954784838</v>
      </c>
      <c r="D23" s="124">
        <v>122.33679768931498</v>
      </c>
      <c r="E23" s="124">
        <v>131.67916193976924</v>
      </c>
      <c r="F23" s="124">
        <v>141.2267306311773</v>
      </c>
      <c r="G23" s="124">
        <v>151.08826829409506</v>
      </c>
      <c r="H23" s="124">
        <v>163.43879779987265</v>
      </c>
      <c r="I23" s="124">
        <v>177.50516333389919</v>
      </c>
      <c r="J23" s="124">
        <v>192.31036579981318</v>
      </c>
      <c r="K23" s="124">
        <v>208.8105881136965</v>
      </c>
      <c r="L23" s="124">
        <v>226.14469184468709</v>
      </c>
      <c r="M23" s="124">
        <v>244.49398194080308</v>
      </c>
      <c r="N23" s="124">
        <v>265.76375528742597</v>
      </c>
      <c r="O23" s="124">
        <v>284.49887087294456</v>
      </c>
      <c r="P23" s="124">
        <v>308.01204361901955</v>
      </c>
      <c r="Q23" s="124">
        <v>318.34654236833262</v>
      </c>
      <c r="R23" s="124">
        <v>331.5634078018461</v>
      </c>
      <c r="S23" s="124">
        <v>347.22349046909295</v>
      </c>
      <c r="T23" s="91"/>
    </row>
    <row r="24" spans="1:20" x14ac:dyDescent="0.25">
      <c r="A24" s="43" t="s">
        <v>51</v>
      </c>
      <c r="B24" s="60">
        <v>100</v>
      </c>
      <c r="C24" s="60">
        <v>112.39129685588021</v>
      </c>
      <c r="D24" s="60">
        <v>126.39855056288739</v>
      </c>
      <c r="E24" s="60">
        <v>134.35028679065215</v>
      </c>
      <c r="F24" s="60">
        <v>139.91559809872166</v>
      </c>
      <c r="G24" s="60">
        <v>144.66894256565323</v>
      </c>
      <c r="H24" s="60">
        <v>162.29456691505234</v>
      </c>
      <c r="I24" s="60">
        <v>162.73898851538706</v>
      </c>
      <c r="J24" s="60">
        <v>177.21266193523107</v>
      </c>
      <c r="K24" s="60">
        <v>189.36834012290055</v>
      </c>
      <c r="L24" s="60">
        <v>200.63891255490921</v>
      </c>
      <c r="M24" s="60">
        <v>208.80581613466185</v>
      </c>
      <c r="N24" s="60">
        <v>214.79603480895003</v>
      </c>
      <c r="O24" s="60">
        <v>238.09938756521413</v>
      </c>
      <c r="P24" s="60">
        <v>254.9724732512037</v>
      </c>
      <c r="Q24" s="60">
        <v>269.4508948957544</v>
      </c>
      <c r="R24" s="60">
        <v>287.26588030344379</v>
      </c>
      <c r="S24" s="60">
        <v>290.87003662188232</v>
      </c>
      <c r="T24" s="91"/>
    </row>
    <row r="25" spans="1:20" ht="21.75" customHeight="1" x14ac:dyDescent="0.25">
      <c r="A25" s="78" t="s">
        <v>0</v>
      </c>
      <c r="B25" s="125">
        <v>100</v>
      </c>
      <c r="C25" s="125">
        <v>114.09101931363561</v>
      </c>
      <c r="D25" s="125">
        <v>122.93542479206268</v>
      </c>
      <c r="E25" s="125">
        <v>132.07103276375119</v>
      </c>
      <c r="F25" s="125">
        <v>141.01788678506742</v>
      </c>
      <c r="G25" s="125">
        <v>150.09808252596736</v>
      </c>
      <c r="H25" s="125">
        <v>163.27452325851701</v>
      </c>
      <c r="I25" s="125">
        <v>175.21557492928801</v>
      </c>
      <c r="J25" s="125">
        <v>189.97457574565468</v>
      </c>
      <c r="K25" s="125">
        <v>205.77778602136885</v>
      </c>
      <c r="L25" s="125">
        <v>222.12297678361534</v>
      </c>
      <c r="M25" s="125">
        <v>238.79233697512544</v>
      </c>
      <c r="N25" s="125">
        <v>257.52966874332822</v>
      </c>
      <c r="O25" s="125">
        <v>277.01486388796951</v>
      </c>
      <c r="P25" s="125">
        <v>299.46305246760187</v>
      </c>
      <c r="Q25" s="125">
        <v>310.45749259772339</v>
      </c>
      <c r="R25" s="125">
        <v>324.408006612755</v>
      </c>
      <c r="S25" s="125">
        <v>338.11184060678238</v>
      </c>
      <c r="T25" s="91"/>
    </row>
    <row r="26" spans="1:20" ht="15.75" customHeight="1" x14ac:dyDescent="0.25">
      <c r="A26" s="147" t="s">
        <v>66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20" x14ac:dyDescent="0.25">
      <c r="A27" s="156" t="s">
        <v>48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64"/>
      <c r="N27" s="64"/>
      <c r="O27" s="64"/>
      <c r="P27" s="64"/>
    </row>
  </sheetData>
  <mergeCells count="6">
    <mergeCell ref="A4:A5"/>
    <mergeCell ref="A27:L27"/>
    <mergeCell ref="A3:R3"/>
    <mergeCell ref="A26:R26"/>
    <mergeCell ref="A2:S2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44"/>
  <sheetViews>
    <sheetView showGridLines="0" zoomScaleNormal="100" workbookViewId="0">
      <selection activeCell="T6" sqref="T6:T38"/>
    </sheetView>
  </sheetViews>
  <sheetFormatPr defaultRowHeight="15" x14ac:dyDescent="0.25"/>
  <cols>
    <col min="1" max="1" width="23.7109375" style="15" customWidth="1"/>
    <col min="2" max="14" width="11.7109375" style="15" customWidth="1"/>
    <col min="15" max="16" width="11.7109375" style="5" customWidth="1"/>
    <col min="17" max="17" width="11.7109375" style="15" customWidth="1"/>
    <col min="18" max="19" width="11.7109375" customWidth="1"/>
    <col min="20" max="20" width="15.140625" customWidth="1"/>
  </cols>
  <sheetData>
    <row r="1" spans="1:21" s="15" customFormat="1" x14ac:dyDescent="0.25">
      <c r="O1" s="5"/>
      <c r="P1" s="5"/>
    </row>
    <row r="2" spans="1:21" ht="30" customHeight="1" x14ac:dyDescent="0.25">
      <c r="A2" s="166" t="s">
        <v>87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1" s="15" customFormat="1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S3" s="130" t="s">
        <v>65</v>
      </c>
    </row>
    <row r="4" spans="1:21" ht="24.95" customHeight="1" x14ac:dyDescent="0.25">
      <c r="A4" s="140" t="s">
        <v>1</v>
      </c>
      <c r="B4" s="161" t="s">
        <v>86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5"/>
      <c r="U4" s="15"/>
    </row>
    <row r="5" spans="1:21" ht="24.95" customHeight="1" x14ac:dyDescent="0.25">
      <c r="A5" s="140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71">
        <v>2010</v>
      </c>
      <c r="K5" s="71">
        <v>2011</v>
      </c>
      <c r="L5" s="71">
        <v>2012</v>
      </c>
      <c r="M5" s="71">
        <v>2013</v>
      </c>
      <c r="N5" s="71">
        <v>2014</v>
      </c>
      <c r="O5" s="72">
        <v>2015</v>
      </c>
      <c r="P5" s="17">
        <v>2016</v>
      </c>
      <c r="Q5" s="82">
        <v>2017</v>
      </c>
      <c r="R5" s="17">
        <v>2018</v>
      </c>
      <c r="S5" s="17">
        <v>2019</v>
      </c>
      <c r="T5" s="15"/>
      <c r="U5" s="15"/>
    </row>
    <row r="6" spans="1:21" ht="20.100000000000001" customHeight="1" x14ac:dyDescent="0.25">
      <c r="A6" s="8" t="s">
        <v>29</v>
      </c>
      <c r="B6" s="92">
        <v>1488787.2760299894</v>
      </c>
      <c r="C6" s="92">
        <v>1717950.3860300013</v>
      </c>
      <c r="D6" s="92">
        <v>1957751.2240499882</v>
      </c>
      <c r="E6" s="92">
        <v>2170584.5029999991</v>
      </c>
      <c r="F6" s="92">
        <v>2409449.9160000021</v>
      </c>
      <c r="G6" s="92">
        <v>2720262.9509700062</v>
      </c>
      <c r="H6" s="92">
        <v>3109803.0970000192</v>
      </c>
      <c r="I6" s="92">
        <v>3333039.3389799991</v>
      </c>
      <c r="J6" s="92">
        <v>3885847.0000000037</v>
      </c>
      <c r="K6" s="92">
        <v>4376382</v>
      </c>
      <c r="L6" s="92">
        <v>4814759.9999999981</v>
      </c>
      <c r="M6" s="92">
        <v>5331618.9566463055</v>
      </c>
      <c r="N6" s="92">
        <v>5778952.7800000058</v>
      </c>
      <c r="O6" s="20">
        <v>5995787</v>
      </c>
      <c r="P6" s="135">
        <v>6269328</v>
      </c>
      <c r="Q6" s="135">
        <v>6585479.0000000028</v>
      </c>
      <c r="R6" s="21">
        <v>7004141.0000000047</v>
      </c>
      <c r="S6" s="21">
        <f>[1]Tabela1!$S$5</f>
        <v>7389131.0000000037</v>
      </c>
      <c r="T6" s="19"/>
    </row>
    <row r="7" spans="1:21" ht="20.100000000000001" customHeight="1" x14ac:dyDescent="0.25">
      <c r="A7" s="135" t="s">
        <v>58</v>
      </c>
      <c r="B7" s="135">
        <v>69902.366301946939</v>
      </c>
      <c r="C7" s="135">
        <v>81554.145768279661</v>
      </c>
      <c r="D7" s="135">
        <v>97051.142414830407</v>
      </c>
      <c r="E7" s="135">
        <v>106523.35269995983</v>
      </c>
      <c r="F7" s="135">
        <v>121371.64710325908</v>
      </c>
      <c r="G7" s="135">
        <v>135631.86705336027</v>
      </c>
      <c r="H7" s="135">
        <v>156676.70806176445</v>
      </c>
      <c r="I7" s="135">
        <v>166210.20069800879</v>
      </c>
      <c r="J7" s="135">
        <v>207093.64479890119</v>
      </c>
      <c r="K7" s="135">
        <v>241027.92026120223</v>
      </c>
      <c r="L7" s="135">
        <v>259100.99147296062</v>
      </c>
      <c r="M7" s="135">
        <v>292442.29016633972</v>
      </c>
      <c r="N7" s="135">
        <v>308076.99694069417</v>
      </c>
      <c r="O7" s="135">
        <v>320688.31305534061</v>
      </c>
      <c r="P7" s="135">
        <v>337302.0836881352</v>
      </c>
      <c r="Q7" s="135">
        <v>367956.43226173677</v>
      </c>
      <c r="R7" s="135">
        <v>387535.31565596245</v>
      </c>
      <c r="S7" s="135">
        <f>[1]Tabela1!$S$6</f>
        <v>420424.25668949896</v>
      </c>
      <c r="T7" s="19"/>
      <c r="U7" s="15"/>
    </row>
    <row r="8" spans="1:21" ht="20.100000000000001" customHeight="1" x14ac:dyDescent="0.25">
      <c r="A8" s="9" t="s">
        <v>2</v>
      </c>
      <c r="B8" s="95">
        <v>7467.6298885953502</v>
      </c>
      <c r="C8" s="95">
        <v>9425.0104835864695</v>
      </c>
      <c r="D8" s="95">
        <v>11004.64143560079</v>
      </c>
      <c r="E8" s="95">
        <v>12511.821179887527</v>
      </c>
      <c r="F8" s="95">
        <v>13054.713345394781</v>
      </c>
      <c r="G8" s="95">
        <v>14438.37650136324</v>
      </c>
      <c r="H8" s="95">
        <v>17285.54172610473</v>
      </c>
      <c r="I8" s="95">
        <v>19725.009503503548</v>
      </c>
      <c r="J8" s="96">
        <v>23907.886883019415</v>
      </c>
      <c r="K8" s="96">
        <v>27574.714377165026</v>
      </c>
      <c r="L8" s="96">
        <v>30112.720316439536</v>
      </c>
      <c r="M8" s="96">
        <v>31121.412531942995</v>
      </c>
      <c r="N8" s="96">
        <v>34030.981972998452</v>
      </c>
      <c r="O8" s="22">
        <v>36563.332699908104</v>
      </c>
      <c r="P8" s="22">
        <v>39460.358977974138</v>
      </c>
      <c r="Q8" s="22">
        <v>43516.147490021038</v>
      </c>
      <c r="R8" s="22">
        <v>44913.978486363412</v>
      </c>
      <c r="S8" s="22">
        <f>[1]Tabela1!$S$7</f>
        <v>47091.335804235881</v>
      </c>
      <c r="T8" s="19"/>
      <c r="U8" s="15"/>
    </row>
    <row r="9" spans="1:21" ht="20.100000000000001" customHeight="1" x14ac:dyDescent="0.25">
      <c r="A9" s="9" t="s">
        <v>3</v>
      </c>
      <c r="B9" s="95">
        <v>2971.3012780405602</v>
      </c>
      <c r="C9" s="95">
        <v>3377.2342501016692</v>
      </c>
      <c r="D9" s="95">
        <v>3784.0025741423397</v>
      </c>
      <c r="E9" s="95">
        <v>4300.581271738999</v>
      </c>
      <c r="F9" s="95">
        <v>4661.8069510705491</v>
      </c>
      <c r="G9" s="95">
        <v>5458.1721752029989</v>
      </c>
      <c r="H9" s="95">
        <v>6410.2546769272303</v>
      </c>
      <c r="I9" s="95">
        <v>7407.8214052774092</v>
      </c>
      <c r="J9" s="96">
        <v>8342.3555230946695</v>
      </c>
      <c r="K9" s="96">
        <v>8949.4337578223895</v>
      </c>
      <c r="L9" s="96">
        <v>10137.92470626292</v>
      </c>
      <c r="M9" s="96">
        <v>11473.930164812422</v>
      </c>
      <c r="N9" s="96">
        <v>13458.697629770182</v>
      </c>
      <c r="O9" s="22">
        <v>13622.801798888448</v>
      </c>
      <c r="P9" s="22">
        <v>13754.23997851151</v>
      </c>
      <c r="Q9" s="22">
        <v>14272.940593128022</v>
      </c>
      <c r="R9" s="22">
        <v>15331.122589735691</v>
      </c>
      <c r="S9" s="22">
        <f>[1]Tabela1!S8</f>
        <v>15630.016941763448</v>
      </c>
      <c r="T9" s="19"/>
      <c r="U9" s="15"/>
    </row>
    <row r="10" spans="1:21" ht="20.100000000000001" customHeight="1" x14ac:dyDescent="0.25">
      <c r="A10" s="9" t="s">
        <v>4</v>
      </c>
      <c r="B10" s="95">
        <v>22093.338008248735</v>
      </c>
      <c r="C10" s="95">
        <v>25862.134090963449</v>
      </c>
      <c r="D10" s="95">
        <v>31090.695799284676</v>
      </c>
      <c r="E10" s="95">
        <v>33980.876528822788</v>
      </c>
      <c r="F10" s="95">
        <v>39933.212629500616</v>
      </c>
      <c r="G10" s="95">
        <v>43479.773087332149</v>
      </c>
      <c r="H10" s="95">
        <v>48115.264643663926</v>
      </c>
      <c r="I10" s="95">
        <v>50559.839677761505</v>
      </c>
      <c r="J10" s="96">
        <v>60877.122680534798</v>
      </c>
      <c r="K10" s="96">
        <v>70734.401222668515</v>
      </c>
      <c r="L10" s="96">
        <v>72242.700677450179</v>
      </c>
      <c r="M10" s="96">
        <v>83051.232957229746</v>
      </c>
      <c r="N10" s="96">
        <v>86668.643770085386</v>
      </c>
      <c r="O10" s="22">
        <v>86568.184234262895</v>
      </c>
      <c r="P10" s="22">
        <v>89039.781990684947</v>
      </c>
      <c r="Q10" s="22">
        <v>93240.190920267443</v>
      </c>
      <c r="R10" s="22">
        <v>100109.23506773116</v>
      </c>
      <c r="S10" s="22">
        <f>[1]Tabela1!S9</f>
        <v>108181.09100038104</v>
      </c>
      <c r="T10" s="19"/>
    </row>
    <row r="11" spans="1:21" ht="20.100000000000001" customHeight="1" x14ac:dyDescent="0.25">
      <c r="A11" s="9" t="s">
        <v>5</v>
      </c>
      <c r="B11" s="95">
        <v>2392.0326703599499</v>
      </c>
      <c r="C11" s="95">
        <v>2594.08087221916</v>
      </c>
      <c r="D11" s="95">
        <v>2822.7569776689902</v>
      </c>
      <c r="E11" s="95">
        <v>3193.4304179919395</v>
      </c>
      <c r="F11" s="95">
        <v>3802.4521100216398</v>
      </c>
      <c r="G11" s="95">
        <v>4203.3021259338302</v>
      </c>
      <c r="H11" s="95">
        <v>4841.8624242854003</v>
      </c>
      <c r="I11" s="95">
        <v>5671.9745797464202</v>
      </c>
      <c r="J11" s="96">
        <v>6639.1504766447979</v>
      </c>
      <c r="K11" s="96">
        <v>7303.719266878491</v>
      </c>
      <c r="L11" s="96">
        <v>7711.4671150696204</v>
      </c>
      <c r="M11" s="96">
        <v>9010.7252778103721</v>
      </c>
      <c r="N11" s="96">
        <v>9744.1223084691883</v>
      </c>
      <c r="O11" s="22">
        <v>10242.905135510551</v>
      </c>
      <c r="P11" s="22">
        <v>11013.23721226708</v>
      </c>
      <c r="Q11" s="22">
        <v>12104.709146538358</v>
      </c>
      <c r="R11" s="22">
        <v>13369.987723397744</v>
      </c>
      <c r="S11" s="22">
        <f>[1]Tabela1!S10</f>
        <v>14292.227132355069</v>
      </c>
      <c r="T11" s="19"/>
    </row>
    <row r="12" spans="1:21" ht="20.100000000000001" customHeight="1" x14ac:dyDescent="0.25">
      <c r="A12" s="9" t="s">
        <v>6</v>
      </c>
      <c r="B12" s="95">
        <v>26482.158869188181</v>
      </c>
      <c r="C12" s="95">
        <v>30270.151867175398</v>
      </c>
      <c r="D12" s="95">
        <v>37272.7258914544</v>
      </c>
      <c r="E12" s="95">
        <v>40522.893481039682</v>
      </c>
      <c r="F12" s="95">
        <v>45983.026808165268</v>
      </c>
      <c r="G12" s="95">
        <v>51846.876320571333</v>
      </c>
      <c r="H12" s="95">
        <v>60956.978226834945</v>
      </c>
      <c r="I12" s="95">
        <v>61665.095567406774</v>
      </c>
      <c r="J12" s="96">
        <v>82684.517795776643</v>
      </c>
      <c r="K12" s="96">
        <v>98710.735866615025</v>
      </c>
      <c r="L12" s="96">
        <v>107080.88092146408</v>
      </c>
      <c r="M12" s="96">
        <v>121224.84659879356</v>
      </c>
      <c r="N12" s="96">
        <v>124584.94502419431</v>
      </c>
      <c r="O12" s="22">
        <v>130899.505115443</v>
      </c>
      <c r="P12" s="22">
        <v>138107.51425237986</v>
      </c>
      <c r="Q12" s="22">
        <v>155232.40379991871</v>
      </c>
      <c r="R12" s="22">
        <v>161349.60204707712</v>
      </c>
      <c r="S12" s="22">
        <f>[1]Tabela1!S11</f>
        <v>178376.98351969375</v>
      </c>
      <c r="T12" s="11"/>
    </row>
    <row r="13" spans="1:21" ht="20.100000000000001" customHeight="1" x14ac:dyDescent="0.25">
      <c r="A13" s="9" t="s">
        <v>7</v>
      </c>
      <c r="B13" s="95">
        <v>3173.3426772110797</v>
      </c>
      <c r="C13" s="95">
        <v>3413.1951520676203</v>
      </c>
      <c r="D13" s="95">
        <v>3824.7397619481198</v>
      </c>
      <c r="E13" s="95">
        <v>4306.4101316854103</v>
      </c>
      <c r="F13" s="95">
        <v>5280.8219415526901</v>
      </c>
      <c r="G13" s="95">
        <v>6012.5228510066499</v>
      </c>
      <c r="H13" s="95">
        <v>6950.4130764830898</v>
      </c>
      <c r="I13" s="95">
        <v>7490.6555546173804</v>
      </c>
      <c r="J13" s="96">
        <v>8237.7953496258106</v>
      </c>
      <c r="K13" s="96">
        <v>9409.2280418193495</v>
      </c>
      <c r="L13" s="96">
        <v>11130.867802613589</v>
      </c>
      <c r="M13" s="96">
        <v>12763.48621849528</v>
      </c>
      <c r="N13" s="96">
        <v>13400.283591091851</v>
      </c>
      <c r="O13" s="22">
        <v>13861.293273884728</v>
      </c>
      <c r="P13" s="22">
        <v>14342.135081735591</v>
      </c>
      <c r="Q13" s="22">
        <v>15481.908324910712</v>
      </c>
      <c r="R13" s="22">
        <v>16795.206666739658</v>
      </c>
      <c r="S13" s="22">
        <f>[1]Tabela1!S12</f>
        <v>17496.66107326583</v>
      </c>
      <c r="T13" s="11"/>
    </row>
    <row r="14" spans="1:21" ht="20.100000000000001" customHeight="1" x14ac:dyDescent="0.25">
      <c r="A14" s="9" t="s">
        <v>8</v>
      </c>
      <c r="B14" s="95">
        <v>5322.5629103030915</v>
      </c>
      <c r="C14" s="95">
        <v>6612.3390521658803</v>
      </c>
      <c r="D14" s="95">
        <v>7251.5799747310894</v>
      </c>
      <c r="E14" s="95">
        <v>7707.3396887934696</v>
      </c>
      <c r="F14" s="95">
        <v>8655.6133175535506</v>
      </c>
      <c r="G14" s="95">
        <v>10192.84399195008</v>
      </c>
      <c r="H14" s="95">
        <v>12116.39328746514</v>
      </c>
      <c r="I14" s="95">
        <v>13689.804409695751</v>
      </c>
      <c r="J14" s="96">
        <v>16404.81609020504</v>
      </c>
      <c r="K14" s="96">
        <v>18345.687728233479</v>
      </c>
      <c r="L14" s="96">
        <v>20684.429933660693</v>
      </c>
      <c r="M14" s="96">
        <v>23796.656417255275</v>
      </c>
      <c r="N14" s="96">
        <v>26189.32264408479</v>
      </c>
      <c r="O14" s="22">
        <v>28930.290797442969</v>
      </c>
      <c r="P14" s="22">
        <v>31584.81619458205</v>
      </c>
      <c r="Q14" s="22">
        <v>34108.131986952561</v>
      </c>
      <c r="R14" s="22">
        <v>35666.183074917688</v>
      </c>
      <c r="S14" s="22">
        <f>[1]Tabela1!S13</f>
        <v>39355.941217803927</v>
      </c>
      <c r="T14" s="11"/>
    </row>
    <row r="15" spans="1:21" ht="20.100000000000001" customHeight="1" x14ac:dyDescent="0.25">
      <c r="A15" s="1" t="s">
        <v>59</v>
      </c>
      <c r="B15" s="93">
        <v>194847.65643258448</v>
      </c>
      <c r="C15" s="93">
        <v>220572.25596387923</v>
      </c>
      <c r="D15" s="93">
        <v>251730.21302113024</v>
      </c>
      <c r="E15" s="93">
        <v>282846.49516524671</v>
      </c>
      <c r="F15" s="93">
        <v>317948.14606164541</v>
      </c>
      <c r="G15" s="93">
        <v>354392.3374123954</v>
      </c>
      <c r="H15" s="93">
        <v>406101.8150210508</v>
      </c>
      <c r="I15" s="93">
        <v>451905.50721297081</v>
      </c>
      <c r="J15" s="94">
        <v>522769.31450889073</v>
      </c>
      <c r="K15" s="94">
        <v>583412.75618033879</v>
      </c>
      <c r="L15" s="94">
        <v>653067.25532742136</v>
      </c>
      <c r="M15" s="94">
        <v>724523.79029647191</v>
      </c>
      <c r="N15" s="94">
        <v>805099.10250447504</v>
      </c>
      <c r="O15" s="21">
        <v>848579.38346686098</v>
      </c>
      <c r="P15" s="21">
        <v>898361.84667196975</v>
      </c>
      <c r="Q15" s="21">
        <v>953428.74705799879</v>
      </c>
      <c r="R15" s="21">
        <v>1004827.4396347661</v>
      </c>
      <c r="S15" s="21">
        <f>[1]Tabela1!S14</f>
        <v>1047765.9972625327</v>
      </c>
      <c r="T15" s="11"/>
    </row>
    <row r="16" spans="1:21" ht="20.100000000000001" customHeight="1" x14ac:dyDescent="0.25">
      <c r="A16" s="9" t="s">
        <v>9</v>
      </c>
      <c r="B16" s="95">
        <v>15924.002509506989</v>
      </c>
      <c r="C16" s="95">
        <v>19502.900088350361</v>
      </c>
      <c r="D16" s="95">
        <v>22127.131812218391</v>
      </c>
      <c r="E16" s="95">
        <v>25104.209286924986</v>
      </c>
      <c r="F16" s="95">
        <v>29710.643031528176</v>
      </c>
      <c r="G16" s="95">
        <v>30730.865770851724</v>
      </c>
      <c r="H16" s="95">
        <v>37932.402169330431</v>
      </c>
      <c r="I16" s="95">
        <v>40994.570644474465</v>
      </c>
      <c r="J16" s="96">
        <v>46309.633107399452</v>
      </c>
      <c r="K16" s="96">
        <v>52143.535327774414</v>
      </c>
      <c r="L16" s="96">
        <v>60490.108509677804</v>
      </c>
      <c r="M16" s="96">
        <v>67694.844541504892</v>
      </c>
      <c r="N16" s="96">
        <v>76842.027645760551</v>
      </c>
      <c r="O16" s="22">
        <v>78475.993841911593</v>
      </c>
      <c r="P16" s="22">
        <v>85310.038136541159</v>
      </c>
      <c r="Q16" s="22">
        <v>89542.757302492391</v>
      </c>
      <c r="R16" s="22">
        <v>98179.495652010373</v>
      </c>
      <c r="S16" s="22">
        <f>[1]Tabela1!S15</f>
        <v>97339.938015767155</v>
      </c>
      <c r="T16" s="11"/>
    </row>
    <row r="17" spans="1:20" ht="20.100000000000001" customHeight="1" x14ac:dyDescent="0.25">
      <c r="A17" s="9" t="s">
        <v>10</v>
      </c>
      <c r="B17" s="95">
        <v>7122.634622166699</v>
      </c>
      <c r="C17" s="95">
        <v>8414.9005234916294</v>
      </c>
      <c r="D17" s="95">
        <v>9406.4607566973773</v>
      </c>
      <c r="E17" s="95">
        <v>10711.834496015481</v>
      </c>
      <c r="F17" s="95">
        <v>13360.47848452751</v>
      </c>
      <c r="G17" s="95">
        <v>13736.084552339549</v>
      </c>
      <c r="H17" s="95">
        <v>16203.339851788131</v>
      </c>
      <c r="I17" s="95">
        <v>18946.449329403371</v>
      </c>
      <c r="J17" s="96">
        <v>22269.149131025832</v>
      </c>
      <c r="K17" s="96">
        <v>25941.362394891188</v>
      </c>
      <c r="L17" s="96">
        <v>28637.684703840958</v>
      </c>
      <c r="M17" s="96">
        <v>31283.593012013676</v>
      </c>
      <c r="N17" s="96">
        <v>37723.496638026707</v>
      </c>
      <c r="O17" s="22">
        <v>39149.685745674469</v>
      </c>
      <c r="P17" s="22">
        <v>41416.936733528877</v>
      </c>
      <c r="Q17" s="22">
        <v>45365.541024028949</v>
      </c>
      <c r="R17" s="22">
        <v>50378.417549896731</v>
      </c>
      <c r="S17" s="22">
        <f>[1]Tabela1!S16</f>
        <v>52780.784681887439</v>
      </c>
      <c r="T17" s="11"/>
    </row>
    <row r="18" spans="1:20" ht="20.100000000000001" customHeight="1" x14ac:dyDescent="0.25">
      <c r="A18" s="9" t="s">
        <v>11</v>
      </c>
      <c r="B18" s="95">
        <v>28718.840355698729</v>
      </c>
      <c r="C18" s="95">
        <v>32687.418273549963</v>
      </c>
      <c r="D18" s="95">
        <v>36890.81620052817</v>
      </c>
      <c r="E18" s="95">
        <v>41059.459217331343</v>
      </c>
      <c r="F18" s="95">
        <v>46500.3207419881</v>
      </c>
      <c r="G18" s="95">
        <v>50818.749021109725</v>
      </c>
      <c r="H18" s="95">
        <v>60415.573673726758</v>
      </c>
      <c r="I18" s="95">
        <v>67199.958047109714</v>
      </c>
      <c r="J18" s="96">
        <v>79336.299281053783</v>
      </c>
      <c r="K18" s="96">
        <v>89695.828418691803</v>
      </c>
      <c r="L18" s="96">
        <v>96973.752892211531</v>
      </c>
      <c r="M18" s="96">
        <v>109036.55636504057</v>
      </c>
      <c r="N18" s="96">
        <v>126054.47161960171</v>
      </c>
      <c r="O18" s="22">
        <v>130629.84852533803</v>
      </c>
      <c r="P18" s="22">
        <v>138422.52065973089</v>
      </c>
      <c r="Q18" s="22">
        <v>147921.5339832273</v>
      </c>
      <c r="R18" s="22">
        <v>155903.82475452311</v>
      </c>
      <c r="S18" s="22">
        <f>[1]Tabela1!S17</f>
        <v>163575.32718560731</v>
      </c>
      <c r="T18" s="11"/>
    </row>
    <row r="19" spans="1:20" ht="20.100000000000001" customHeight="1" x14ac:dyDescent="0.25">
      <c r="A19" s="9" t="s">
        <v>12</v>
      </c>
      <c r="B19" s="95">
        <v>13566.803384786419</v>
      </c>
      <c r="C19" s="95">
        <v>14865.441493034219</v>
      </c>
      <c r="D19" s="95">
        <v>17252.398422139293</v>
      </c>
      <c r="E19" s="95">
        <v>19966.918071384782</v>
      </c>
      <c r="F19" s="95">
        <v>22890.123703443678</v>
      </c>
      <c r="G19" s="95">
        <v>26318.258519341842</v>
      </c>
      <c r="H19" s="95">
        <v>28898.860490854378</v>
      </c>
      <c r="I19" s="95">
        <v>30941.053634319007</v>
      </c>
      <c r="J19" s="96">
        <v>36184.502367156958</v>
      </c>
      <c r="K19" s="96">
        <v>40992.924919322635</v>
      </c>
      <c r="L19" s="96">
        <v>46412.208353137692</v>
      </c>
      <c r="M19" s="96">
        <v>51518.456555370292</v>
      </c>
      <c r="N19" s="96">
        <v>54022.583915042611</v>
      </c>
      <c r="O19" s="22">
        <v>57250.866831965119</v>
      </c>
      <c r="P19" s="22">
        <v>59677.388850844363</v>
      </c>
      <c r="Q19" s="22">
        <v>64305.995055174157</v>
      </c>
      <c r="R19" s="22">
        <v>66969.562001784987</v>
      </c>
      <c r="S19" s="22">
        <f>[1]Tabela1!S18</f>
        <v>71336.780170060912</v>
      </c>
      <c r="T19" s="11"/>
    </row>
    <row r="20" spans="1:20" ht="20.100000000000001" customHeight="1" x14ac:dyDescent="0.25">
      <c r="A20" s="9" t="s">
        <v>13</v>
      </c>
      <c r="B20" s="95">
        <v>12747.021188649982</v>
      </c>
      <c r="C20" s="95">
        <v>14737.919518561717</v>
      </c>
      <c r="D20" s="95">
        <v>15757.831547752681</v>
      </c>
      <c r="E20" s="95">
        <v>17557.226323589392</v>
      </c>
      <c r="F20" s="95">
        <v>20838.016356521188</v>
      </c>
      <c r="G20" s="95">
        <v>22909.811460750039</v>
      </c>
      <c r="H20" s="95">
        <v>26889.573072903288</v>
      </c>
      <c r="I20" s="95">
        <v>30230.406106528051</v>
      </c>
      <c r="J20" s="96">
        <v>33522.491693350545</v>
      </c>
      <c r="K20" s="96">
        <v>37109.136671059809</v>
      </c>
      <c r="L20" s="96">
        <v>42488.349200530218</v>
      </c>
      <c r="M20" s="96">
        <v>46377.29928163431</v>
      </c>
      <c r="N20" s="96">
        <v>52936.483069007874</v>
      </c>
      <c r="O20" s="22">
        <v>56141.890260981694</v>
      </c>
      <c r="P20" s="22">
        <v>59104.78139273444</v>
      </c>
      <c r="Q20" s="22">
        <v>62396.775524878882</v>
      </c>
      <c r="R20" s="22">
        <v>64373.595375707555</v>
      </c>
      <c r="S20" s="22">
        <f>[1]Tabela1!S19</f>
        <v>67986.073547062435</v>
      </c>
      <c r="T20" s="11"/>
    </row>
    <row r="21" spans="1:20" ht="20.100000000000001" customHeight="1" x14ac:dyDescent="0.25">
      <c r="A21" s="9" t="s">
        <v>14</v>
      </c>
      <c r="B21" s="95">
        <v>36056.031629168778</v>
      </c>
      <c r="C21" s="95">
        <v>38815.845291038881</v>
      </c>
      <c r="D21" s="95">
        <v>44982.684108590474</v>
      </c>
      <c r="E21" s="95">
        <v>50240.325199957537</v>
      </c>
      <c r="F21" s="95">
        <v>55485.293015111194</v>
      </c>
      <c r="G21" s="95">
        <v>62459.325001997313</v>
      </c>
      <c r="H21" s="95">
        <v>70413.938540512085</v>
      </c>
      <c r="I21" s="95">
        <v>79760.958065111612</v>
      </c>
      <c r="J21" s="96">
        <v>97189.760474382711</v>
      </c>
      <c r="K21" s="96">
        <v>110161.55896389809</v>
      </c>
      <c r="L21" s="96">
        <v>127989.04334158887</v>
      </c>
      <c r="M21" s="96">
        <v>141150.25180192906</v>
      </c>
      <c r="N21" s="96">
        <v>155142.64793234179</v>
      </c>
      <c r="O21" s="22">
        <v>156963.66754437471</v>
      </c>
      <c r="P21" s="22">
        <v>167345.03124544513</v>
      </c>
      <c r="Q21" s="22">
        <v>181609.50084217242</v>
      </c>
      <c r="R21" s="22">
        <v>186351.9752493611</v>
      </c>
      <c r="S21" s="22">
        <f>[1]Tabela1!S20</f>
        <v>197853.378468254</v>
      </c>
      <c r="T21" s="11"/>
    </row>
    <row r="22" spans="1:20" ht="20.100000000000001" customHeight="1" x14ac:dyDescent="0.25">
      <c r="A22" s="9" t="s">
        <v>15</v>
      </c>
      <c r="B22" s="95">
        <v>11536.852889071079</v>
      </c>
      <c r="C22" s="95">
        <v>12624.030216927853</v>
      </c>
      <c r="D22" s="95">
        <v>14044.907467024177</v>
      </c>
      <c r="E22" s="95">
        <v>15484.521447880121</v>
      </c>
      <c r="F22" s="95">
        <v>17395.670947745028</v>
      </c>
      <c r="G22" s="95">
        <v>19871.265906718825</v>
      </c>
      <c r="H22" s="95">
        <v>22262.294598015924</v>
      </c>
      <c r="I22" s="95">
        <v>24182.38751580608</v>
      </c>
      <c r="J22" s="96">
        <v>27133.037851988174</v>
      </c>
      <c r="K22" s="96">
        <v>31657.32073275157</v>
      </c>
      <c r="L22" s="96">
        <v>34650.397467018469</v>
      </c>
      <c r="M22" s="96">
        <v>37282.52912233508</v>
      </c>
      <c r="N22" s="96">
        <v>40974.99401465313</v>
      </c>
      <c r="O22" s="22">
        <v>46367.210601684783</v>
      </c>
      <c r="P22" s="22">
        <v>49468.740908663247</v>
      </c>
      <c r="Q22" s="22">
        <v>52851.06693594531</v>
      </c>
      <c r="R22" s="22">
        <v>54413.046662401874</v>
      </c>
      <c r="S22" s="22">
        <f>[1]Tabela1!S21</f>
        <v>58963.728728401955</v>
      </c>
      <c r="T22" s="11"/>
    </row>
    <row r="23" spans="1:20" ht="20.100000000000001" customHeight="1" x14ac:dyDescent="0.25">
      <c r="A23" s="9" t="s">
        <v>16</v>
      </c>
      <c r="B23" s="95">
        <v>10332.493910620189</v>
      </c>
      <c r="C23" s="95">
        <v>11749.573694776029</v>
      </c>
      <c r="D23" s="95">
        <v>13336.25799692472</v>
      </c>
      <c r="E23" s="95">
        <v>14430.118491821979</v>
      </c>
      <c r="F23" s="95">
        <v>16419.797846599449</v>
      </c>
      <c r="G23" s="95">
        <v>18218.449648808812</v>
      </c>
      <c r="H23" s="95">
        <v>21418.377993041191</v>
      </c>
      <c r="I23" s="95">
        <v>21707.243231247379</v>
      </c>
      <c r="J23" s="96">
        <v>26404.893225967942</v>
      </c>
      <c r="K23" s="96">
        <v>29108.271855890813</v>
      </c>
      <c r="L23" s="96">
        <v>32853.180803697753</v>
      </c>
      <c r="M23" s="96">
        <v>35335.986074288667</v>
      </c>
      <c r="N23" s="96">
        <v>37472.431502040024</v>
      </c>
      <c r="O23" s="22">
        <v>38556.530461367467</v>
      </c>
      <c r="P23" s="22">
        <v>38877.438483268474</v>
      </c>
      <c r="Q23" s="22">
        <v>40711.486163063157</v>
      </c>
      <c r="R23" s="22">
        <v>42017.98127796402</v>
      </c>
      <c r="S23" s="22">
        <f>[1]Tabela1!S22</f>
        <v>44689.482880980213</v>
      </c>
      <c r="T23" s="11"/>
    </row>
    <row r="24" spans="1:20" ht="20.100000000000001" customHeight="1" x14ac:dyDescent="0.25">
      <c r="A24" s="9" t="s">
        <v>17</v>
      </c>
      <c r="B24" s="95">
        <v>58842.975942915604</v>
      </c>
      <c r="C24" s="95">
        <v>67174.226864148557</v>
      </c>
      <c r="D24" s="95">
        <v>77931.724709254966</v>
      </c>
      <c r="E24" s="95">
        <v>88291.882630341075</v>
      </c>
      <c r="F24" s="95">
        <v>95347.801934181087</v>
      </c>
      <c r="G24" s="95">
        <v>109329.52753047759</v>
      </c>
      <c r="H24" s="95">
        <v>121667.45463087858</v>
      </c>
      <c r="I24" s="95">
        <v>137942.48063897109</v>
      </c>
      <c r="J24" s="96">
        <v>154419.54737656532</v>
      </c>
      <c r="K24" s="96">
        <v>166602.81689605844</v>
      </c>
      <c r="L24" s="96">
        <v>182572.53005571815</v>
      </c>
      <c r="M24" s="96">
        <v>204844.27354235528</v>
      </c>
      <c r="N24" s="96">
        <v>223929.96616800062</v>
      </c>
      <c r="O24" s="22">
        <v>245043.68965356311</v>
      </c>
      <c r="P24" s="22">
        <v>258738.97026121322</v>
      </c>
      <c r="Q24" s="22">
        <v>268724.09022701613</v>
      </c>
      <c r="R24" s="22">
        <v>286239.54111111636</v>
      </c>
      <c r="S24" s="22">
        <f>[1]Tabela1!S23</f>
        <v>293240.50358451129</v>
      </c>
      <c r="T24" s="11"/>
    </row>
    <row r="25" spans="1:20" ht="20.100000000000001" customHeight="1" x14ac:dyDescent="0.25">
      <c r="A25" s="1" t="s">
        <v>60</v>
      </c>
      <c r="B25" s="93">
        <v>854309.79336346197</v>
      </c>
      <c r="C25" s="93">
        <v>969803.0198081244</v>
      </c>
      <c r="D25" s="93">
        <v>1105765.8679598693</v>
      </c>
      <c r="E25" s="93">
        <v>1248258.0286121424</v>
      </c>
      <c r="F25" s="93">
        <v>1390390.8977182475</v>
      </c>
      <c r="G25" s="93">
        <v>1560365.0991322554</v>
      </c>
      <c r="H25" s="93">
        <v>1771494.7457262357</v>
      </c>
      <c r="I25" s="93">
        <v>1875403.8891902289</v>
      </c>
      <c r="J25" s="94">
        <v>2180987.7918537119</v>
      </c>
      <c r="K25" s="94">
        <v>2455541.5230162302</v>
      </c>
      <c r="L25" s="94">
        <v>2693051.8272277084</v>
      </c>
      <c r="M25" s="94">
        <v>2948743.7358875526</v>
      </c>
      <c r="N25" s="94">
        <v>3174690.6650596736</v>
      </c>
      <c r="O25" s="21">
        <v>3238738.0520291962</v>
      </c>
      <c r="P25" s="21">
        <v>3333233.4795778301</v>
      </c>
      <c r="Q25" s="21">
        <v>3482142.7846397082</v>
      </c>
      <c r="R25" s="21">
        <v>3721316.8710122374</v>
      </c>
      <c r="S25" s="21">
        <f>[1]Tabela1!S24</f>
        <v>3917484.1971774399</v>
      </c>
      <c r="T25" s="11"/>
    </row>
    <row r="26" spans="1:20" ht="20.100000000000001" customHeight="1" x14ac:dyDescent="0.25">
      <c r="A26" s="9" t="s">
        <v>18</v>
      </c>
      <c r="B26" s="95">
        <v>124071.06640085531</v>
      </c>
      <c r="C26" s="95">
        <v>144189.09382649441</v>
      </c>
      <c r="D26" s="95">
        <v>171870.93384899871</v>
      </c>
      <c r="E26" s="95">
        <v>188364.43556583853</v>
      </c>
      <c r="F26" s="95">
        <v>212659.54719896539</v>
      </c>
      <c r="G26" s="95">
        <v>240355.2386518133</v>
      </c>
      <c r="H26" s="95">
        <v>278607.61937305715</v>
      </c>
      <c r="I26" s="95">
        <v>287443.84806385357</v>
      </c>
      <c r="J26" s="96">
        <v>351123.41775294876</v>
      </c>
      <c r="K26" s="96">
        <v>400124.68703611573</v>
      </c>
      <c r="L26" s="96">
        <v>442282.82986796164</v>
      </c>
      <c r="M26" s="96">
        <v>488004.9030171723</v>
      </c>
      <c r="N26" s="96">
        <v>516633.98410085135</v>
      </c>
      <c r="O26" s="22">
        <v>519331.21314863331</v>
      </c>
      <c r="P26" s="22">
        <v>544810.46839230438</v>
      </c>
      <c r="Q26" s="22">
        <v>576375.54468275665</v>
      </c>
      <c r="R26" s="22">
        <v>614875.81979584554</v>
      </c>
      <c r="S26" s="22">
        <f>[1]Tabela1!S25</f>
        <v>651872.68436747324</v>
      </c>
      <c r="T26" s="11"/>
    </row>
    <row r="27" spans="1:20" ht="20.100000000000001" customHeight="1" x14ac:dyDescent="0.25">
      <c r="A27" s="9" t="s">
        <v>19</v>
      </c>
      <c r="B27" s="95">
        <v>27048.996550798969</v>
      </c>
      <c r="C27" s="95">
        <v>31519.105781797411</v>
      </c>
      <c r="D27" s="95">
        <v>39732.63840242372</v>
      </c>
      <c r="E27" s="95">
        <v>47020.587604246241</v>
      </c>
      <c r="F27" s="95">
        <v>53463.868453707306</v>
      </c>
      <c r="G27" s="95">
        <v>60658.394971841764</v>
      </c>
      <c r="H27" s="95">
        <v>72091.158096851403</v>
      </c>
      <c r="I27" s="95">
        <v>69215.360730834233</v>
      </c>
      <c r="J27" s="96">
        <v>85310.284544563459</v>
      </c>
      <c r="K27" s="96">
        <v>105976.22218327981</v>
      </c>
      <c r="L27" s="96">
        <v>116850.58054229185</v>
      </c>
      <c r="M27" s="96">
        <v>117274.34694088147</v>
      </c>
      <c r="N27" s="96">
        <v>128783.78114690587</v>
      </c>
      <c r="O27" s="22">
        <v>120365.97991794563</v>
      </c>
      <c r="P27" s="22">
        <v>109264.42309478026</v>
      </c>
      <c r="Q27" s="22">
        <v>113399.9367915358</v>
      </c>
      <c r="R27" s="22">
        <v>137020.05487388727</v>
      </c>
      <c r="S27" s="22">
        <f>[1]Tabela1!S26</f>
        <v>137345.5954340559</v>
      </c>
      <c r="T27" s="11"/>
    </row>
    <row r="28" spans="1:20" ht="20.100000000000001" customHeight="1" x14ac:dyDescent="0.25">
      <c r="A28" s="9" t="s">
        <v>20</v>
      </c>
      <c r="B28" s="95">
        <v>184310.91523991441</v>
      </c>
      <c r="C28" s="95">
        <v>202640.78857373545</v>
      </c>
      <c r="D28" s="95">
        <v>241206.73819990887</v>
      </c>
      <c r="E28" s="95">
        <v>269830.06100317638</v>
      </c>
      <c r="F28" s="95">
        <v>299738.18300746667</v>
      </c>
      <c r="G28" s="95">
        <v>323698.28551545111</v>
      </c>
      <c r="H28" s="95">
        <v>378285.8003180534</v>
      </c>
      <c r="I28" s="95">
        <v>391650.85427654267</v>
      </c>
      <c r="J28" s="96">
        <v>449858.10110687418</v>
      </c>
      <c r="K28" s="96">
        <v>512767.90477458813</v>
      </c>
      <c r="L28" s="96">
        <v>574884.97312599723</v>
      </c>
      <c r="M28" s="96">
        <v>628226.06936524448</v>
      </c>
      <c r="N28" s="96">
        <v>671076.84430940438</v>
      </c>
      <c r="O28" s="22">
        <v>659138.95183516166</v>
      </c>
      <c r="P28" s="22">
        <v>640401.20645236108</v>
      </c>
      <c r="Q28" s="22">
        <v>671605.66805386916</v>
      </c>
      <c r="R28" s="22">
        <v>758859.04686480574</v>
      </c>
      <c r="S28" s="22">
        <f>[1]Tabela1!S27</f>
        <v>779927.91708575038</v>
      </c>
      <c r="T28" s="11"/>
    </row>
    <row r="29" spans="1:20" ht="20.100000000000001" customHeight="1" x14ac:dyDescent="0.25">
      <c r="A29" s="9" t="s">
        <v>21</v>
      </c>
      <c r="B29" s="95">
        <v>518878.81517189328</v>
      </c>
      <c r="C29" s="95">
        <v>591454.03162609716</v>
      </c>
      <c r="D29" s="95">
        <v>652955.55750853813</v>
      </c>
      <c r="E29" s="95">
        <v>743042.94443888112</v>
      </c>
      <c r="F29" s="95">
        <v>824529.29905810859</v>
      </c>
      <c r="G29" s="95">
        <v>935653.17999314913</v>
      </c>
      <c r="H29" s="95">
        <v>1042510.1679382735</v>
      </c>
      <c r="I29" s="95">
        <v>1127093.8261189982</v>
      </c>
      <c r="J29" s="96">
        <v>1294695.9884493256</v>
      </c>
      <c r="K29" s="96">
        <v>1436672.7090222463</v>
      </c>
      <c r="L29" s="96">
        <v>1559033.4436914574</v>
      </c>
      <c r="M29" s="96">
        <v>1715238.4165642548</v>
      </c>
      <c r="N29" s="96">
        <v>1858196.0555025123</v>
      </c>
      <c r="O29" s="22">
        <v>1939901.9071274558</v>
      </c>
      <c r="P29" s="22">
        <v>2038757.3816383847</v>
      </c>
      <c r="Q29" s="22">
        <v>2120761.6351115466</v>
      </c>
      <c r="R29" s="22">
        <v>2210561.9494776991</v>
      </c>
      <c r="S29" s="22">
        <f>[1]Tabela1!S28</f>
        <v>2348338.000290161</v>
      </c>
      <c r="T29" s="11"/>
    </row>
    <row r="30" spans="1:20" ht="20.100000000000001" customHeight="1" x14ac:dyDescent="0.25">
      <c r="A30" s="1" t="s">
        <v>61</v>
      </c>
      <c r="B30" s="93">
        <v>241564.81909559268</v>
      </c>
      <c r="C30" s="93">
        <v>293463.28774601239</v>
      </c>
      <c r="D30" s="93">
        <v>328262.70175303682</v>
      </c>
      <c r="E30" s="93">
        <v>345376.51976263052</v>
      </c>
      <c r="F30" s="93">
        <v>376334.35854545858</v>
      </c>
      <c r="G30" s="93">
        <v>436946.73526897113</v>
      </c>
      <c r="H30" s="93">
        <v>497390.93896008568</v>
      </c>
      <c r="I30" s="93">
        <v>530119.08718124812</v>
      </c>
      <c r="J30" s="94">
        <v>620180.42599492194</v>
      </c>
      <c r="K30" s="94">
        <v>696247.00655697612</v>
      </c>
      <c r="L30" s="94">
        <v>765001.87244046945</v>
      </c>
      <c r="M30" s="94">
        <v>880286.11980312632</v>
      </c>
      <c r="N30" s="94">
        <v>948453.98552931543</v>
      </c>
      <c r="O30" s="21">
        <v>1008035.0650327471</v>
      </c>
      <c r="P30" s="21">
        <v>1067358.3609977597</v>
      </c>
      <c r="Q30" s="21">
        <v>1122038.1541072356</v>
      </c>
      <c r="R30" s="21">
        <v>1195550.4504923914</v>
      </c>
      <c r="S30" s="21">
        <f>[1]Tabela1!S29</f>
        <v>1272105.0713081644</v>
      </c>
      <c r="T30" s="11"/>
    </row>
    <row r="31" spans="1:20" ht="20.100000000000001" customHeight="1" x14ac:dyDescent="0.25">
      <c r="A31" s="9" t="s">
        <v>22</v>
      </c>
      <c r="B31" s="95">
        <v>88235.714978661286</v>
      </c>
      <c r="C31" s="95">
        <v>110039.41439918918</v>
      </c>
      <c r="D31" s="95">
        <v>123451.52953595376</v>
      </c>
      <c r="E31" s="95">
        <v>127464.50745982588</v>
      </c>
      <c r="F31" s="95">
        <v>137648.31066970641</v>
      </c>
      <c r="G31" s="95">
        <v>165208.89096280804</v>
      </c>
      <c r="H31" s="95">
        <v>185683.85866763027</v>
      </c>
      <c r="I31" s="95">
        <v>196675.61194363813</v>
      </c>
      <c r="J31" s="96">
        <v>225205.25470696672</v>
      </c>
      <c r="K31" s="96">
        <v>257122.26852997314</v>
      </c>
      <c r="L31" s="96">
        <v>285620.20161832194</v>
      </c>
      <c r="M31" s="96">
        <v>333481.15215801273</v>
      </c>
      <c r="N31" s="96">
        <v>348084.19084165402</v>
      </c>
      <c r="O31" s="22">
        <v>376962.82163588027</v>
      </c>
      <c r="P31" s="22">
        <v>401814.16441615159</v>
      </c>
      <c r="Q31" s="22">
        <v>421497.87022234307</v>
      </c>
      <c r="R31" s="22">
        <v>440029.40286189708</v>
      </c>
      <c r="S31" s="22">
        <f>[1]Tabela1!S30</f>
        <v>466377.03643274202</v>
      </c>
      <c r="T31" s="11"/>
    </row>
    <row r="32" spans="1:20" ht="20.100000000000001" customHeight="1" x14ac:dyDescent="0.25">
      <c r="A32" s="9" t="s">
        <v>23</v>
      </c>
      <c r="B32" s="95">
        <v>54481.893223199419</v>
      </c>
      <c r="C32" s="95">
        <v>64098.474687060305</v>
      </c>
      <c r="D32" s="95">
        <v>73618.965920925519</v>
      </c>
      <c r="E32" s="95">
        <v>81549.243693190889</v>
      </c>
      <c r="F32" s="95">
        <v>91063.44861733797</v>
      </c>
      <c r="G32" s="95">
        <v>103728.09224599003</v>
      </c>
      <c r="H32" s="95">
        <v>121477.25785073866</v>
      </c>
      <c r="I32" s="95">
        <v>129098.5350325574</v>
      </c>
      <c r="J32" s="96">
        <v>153726.00738580548</v>
      </c>
      <c r="K32" s="96">
        <v>174068.32173575726</v>
      </c>
      <c r="L32" s="96">
        <v>191794.65214212128</v>
      </c>
      <c r="M32" s="96">
        <v>214512.24156971375</v>
      </c>
      <c r="N32" s="96">
        <v>242553.37086115772</v>
      </c>
      <c r="O32" s="22">
        <v>249079.64227896777</v>
      </c>
      <c r="P32" s="22">
        <v>256754.66852956274</v>
      </c>
      <c r="Q32" s="22">
        <v>277270.2365829621</v>
      </c>
      <c r="R32" s="22">
        <v>298227.0900434049</v>
      </c>
      <c r="S32" s="22">
        <f>[1]Tabela1!S31</f>
        <v>323263.85740476957</v>
      </c>
      <c r="T32" s="11"/>
    </row>
    <row r="33" spans="1:26" ht="20.100000000000001" customHeight="1" x14ac:dyDescent="0.25">
      <c r="A33" s="9" t="s">
        <v>24</v>
      </c>
      <c r="B33" s="95">
        <v>98847.210893732001</v>
      </c>
      <c r="C33" s="95">
        <v>119325.39865976293</v>
      </c>
      <c r="D33" s="95">
        <v>131192.20629615753</v>
      </c>
      <c r="E33" s="95">
        <v>136362.76860961367</v>
      </c>
      <c r="F33" s="95">
        <v>147622.59925841412</v>
      </c>
      <c r="G33" s="95">
        <v>168009.75206017299</v>
      </c>
      <c r="H33" s="95">
        <v>190229.82244171679</v>
      </c>
      <c r="I33" s="95">
        <v>204344.94020505258</v>
      </c>
      <c r="J33" s="96">
        <v>241249.16390214986</v>
      </c>
      <c r="K33" s="96">
        <v>265056.41629124561</v>
      </c>
      <c r="L33" s="96">
        <v>287587.01868002623</v>
      </c>
      <c r="M33" s="96">
        <v>332292.72607539996</v>
      </c>
      <c r="N33" s="96">
        <v>357816.42382650374</v>
      </c>
      <c r="O33" s="22">
        <v>381992.60111789923</v>
      </c>
      <c r="P33" s="22">
        <v>408789.52805204532</v>
      </c>
      <c r="Q33" s="22">
        <v>423270.04730193055</v>
      </c>
      <c r="R33" s="22">
        <v>457293.95758708939</v>
      </c>
      <c r="S33" s="22">
        <f>[1]Tabela1!S32</f>
        <v>482464.17747065285</v>
      </c>
      <c r="T33" s="11"/>
    </row>
    <row r="34" spans="1:26" ht="20.100000000000001" customHeight="1" x14ac:dyDescent="0.25">
      <c r="A34" s="1" t="s">
        <v>62</v>
      </c>
      <c r="B34" s="93">
        <v>128162.64083640321</v>
      </c>
      <c r="C34" s="93">
        <v>152557.67674370555</v>
      </c>
      <c r="D34" s="93">
        <v>174941.29890112134</v>
      </c>
      <c r="E34" s="93">
        <v>187580.10676002008</v>
      </c>
      <c r="F34" s="93">
        <v>203404.86657139121</v>
      </c>
      <c r="G34" s="93">
        <v>232926.9121030237</v>
      </c>
      <c r="H34" s="93">
        <v>278138.88923088316</v>
      </c>
      <c r="I34" s="93">
        <v>309400.65469754318</v>
      </c>
      <c r="J34" s="94">
        <v>354815.82284357853</v>
      </c>
      <c r="K34" s="94">
        <v>400152.7939852532</v>
      </c>
      <c r="L34" s="94">
        <v>444538.05353143881</v>
      </c>
      <c r="M34" s="94">
        <v>485623.02049281477</v>
      </c>
      <c r="N34" s="94">
        <v>542632.02996584703</v>
      </c>
      <c r="O34" s="21">
        <v>579746.18641585438</v>
      </c>
      <c r="P34" s="21">
        <v>633072.22906430333</v>
      </c>
      <c r="Q34" s="21">
        <v>659912.88193332334</v>
      </c>
      <c r="R34" s="21">
        <v>694910.9232046468</v>
      </c>
      <c r="S34" s="21">
        <f>[1]Tabela1!S33</f>
        <v>731351.4775623664</v>
      </c>
      <c r="T34" s="11"/>
    </row>
    <row r="35" spans="1:26" ht="20.100000000000001" customHeight="1" x14ac:dyDescent="0.25">
      <c r="A35" s="9" t="s">
        <v>25</v>
      </c>
      <c r="B35" s="95">
        <v>16440.423924178089</v>
      </c>
      <c r="C35" s="95">
        <v>21846.566335176671</v>
      </c>
      <c r="D35" s="95">
        <v>23372.308185639165</v>
      </c>
      <c r="E35" s="95">
        <v>23725.258361207925</v>
      </c>
      <c r="F35" s="95">
        <v>26667.893813106683</v>
      </c>
      <c r="G35" s="95">
        <v>30084.765198465167</v>
      </c>
      <c r="H35" s="95">
        <v>36219.263038022073</v>
      </c>
      <c r="I35" s="95">
        <v>39517.741741183083</v>
      </c>
      <c r="J35" s="96">
        <v>47270.656395628866</v>
      </c>
      <c r="K35" s="96">
        <v>55133.162450649826</v>
      </c>
      <c r="L35" s="96">
        <v>62013.200885262217</v>
      </c>
      <c r="M35" s="96">
        <v>69203.201263862429</v>
      </c>
      <c r="N35" s="96">
        <v>78950.132702725328</v>
      </c>
      <c r="O35" s="22">
        <v>83082.55471033213</v>
      </c>
      <c r="P35" s="22">
        <v>91892.285161411448</v>
      </c>
      <c r="Q35" s="22">
        <v>96396.433755872349</v>
      </c>
      <c r="R35" s="22">
        <v>106969.14169528105</v>
      </c>
      <c r="S35" s="22">
        <f>[1]Tabela1!S34</f>
        <v>106943.24641401315</v>
      </c>
      <c r="T35" s="11"/>
    </row>
    <row r="36" spans="1:26" ht="20.100000000000001" customHeight="1" x14ac:dyDescent="0.25">
      <c r="A36" s="9" t="s">
        <v>26</v>
      </c>
      <c r="B36" s="95">
        <v>19190.652531131218</v>
      </c>
      <c r="C36" s="95">
        <v>26697.096880857021</v>
      </c>
      <c r="D36" s="95">
        <v>33388.670162911403</v>
      </c>
      <c r="E36" s="95">
        <v>34257.054625974379</v>
      </c>
      <c r="F36" s="95">
        <v>30700.164570459292</v>
      </c>
      <c r="G36" s="95">
        <v>38027.578417138619</v>
      </c>
      <c r="H36" s="95">
        <v>49202.505248556117</v>
      </c>
      <c r="I36" s="95">
        <v>52693.416788181014</v>
      </c>
      <c r="J36" s="96">
        <v>56600.955375329868</v>
      </c>
      <c r="K36" s="96">
        <v>69153.95674119264</v>
      </c>
      <c r="L36" s="96">
        <v>79665.691144001932</v>
      </c>
      <c r="M36" s="96">
        <v>89212.918585610823</v>
      </c>
      <c r="N36" s="96">
        <v>101234.52027010772</v>
      </c>
      <c r="O36" s="22">
        <v>107418.31863002644</v>
      </c>
      <c r="P36" s="22">
        <v>123880.29555545247</v>
      </c>
      <c r="Q36" s="22">
        <v>126845.89779122651</v>
      </c>
      <c r="R36" s="22">
        <v>137442.85283396213</v>
      </c>
      <c r="S36" s="22">
        <f>[1]Tabela1!S35</f>
        <v>142122.02796376345</v>
      </c>
      <c r="T36" s="11"/>
      <c r="V36" s="15"/>
      <c r="W36" s="15"/>
      <c r="X36" s="15"/>
      <c r="Y36" s="15"/>
      <c r="Z36" s="15"/>
    </row>
    <row r="37" spans="1:26" ht="20.100000000000001" customHeight="1" x14ac:dyDescent="0.25">
      <c r="A37" s="9" t="s">
        <v>27</v>
      </c>
      <c r="B37" s="95">
        <v>38629.364582328206</v>
      </c>
      <c r="C37" s="95">
        <v>45557.88920916005</v>
      </c>
      <c r="D37" s="95">
        <v>51103.8153506776</v>
      </c>
      <c r="E37" s="95">
        <v>53865.112562676244</v>
      </c>
      <c r="F37" s="95">
        <v>61375.402650300573</v>
      </c>
      <c r="G37" s="95">
        <v>71410.567721704894</v>
      </c>
      <c r="H37" s="95">
        <v>82417.5637982771</v>
      </c>
      <c r="I37" s="95">
        <v>92865.743086067581</v>
      </c>
      <c r="J37" s="96">
        <v>106770.109477841</v>
      </c>
      <c r="K37" s="96">
        <v>121296.72083856448</v>
      </c>
      <c r="L37" s="96">
        <v>138757.82502755715</v>
      </c>
      <c r="M37" s="96">
        <v>151300.17511118788</v>
      </c>
      <c r="N37" s="96">
        <v>165015.31846571047</v>
      </c>
      <c r="O37" s="22">
        <v>173632.45023709288</v>
      </c>
      <c r="P37" s="22">
        <v>181759.60353677353</v>
      </c>
      <c r="Q37" s="22">
        <v>191948.3010489255</v>
      </c>
      <c r="R37" s="22">
        <v>195681.72398300644</v>
      </c>
      <c r="S37" s="22">
        <f>[1]Tabela1!S36</f>
        <v>208672.49170804358</v>
      </c>
      <c r="T37" s="11"/>
      <c r="V37" s="15"/>
      <c r="W37" s="15"/>
      <c r="X37" s="15"/>
      <c r="Y37" s="15"/>
      <c r="Z37" s="15"/>
    </row>
    <row r="38" spans="1:26" ht="20.100000000000001" customHeight="1" x14ac:dyDescent="0.25">
      <c r="A38" s="10" t="s">
        <v>28</v>
      </c>
      <c r="B38" s="97">
        <v>53902.199798765694</v>
      </c>
      <c r="C38" s="97">
        <v>58456.124318511836</v>
      </c>
      <c r="D38" s="97">
        <v>67076.50520189316</v>
      </c>
      <c r="E38" s="97">
        <v>75732.681210161594</v>
      </c>
      <c r="F38" s="97">
        <v>84661.405537524697</v>
      </c>
      <c r="G38" s="97">
        <v>93404.000765714998</v>
      </c>
      <c r="H38" s="97">
        <v>110299.55714602792</v>
      </c>
      <c r="I38" s="97">
        <v>124323.75308211157</v>
      </c>
      <c r="J38" s="98">
        <v>144174.10159477877</v>
      </c>
      <c r="K38" s="98">
        <v>154568.95395484619</v>
      </c>
      <c r="L38" s="98">
        <v>164101.33647461736</v>
      </c>
      <c r="M38" s="98">
        <v>175906.72553215362</v>
      </c>
      <c r="N38" s="98">
        <v>197432.05852730354</v>
      </c>
      <c r="O38" s="23">
        <v>215612.8628384028</v>
      </c>
      <c r="P38" s="23">
        <v>235540.04481066603</v>
      </c>
      <c r="Q38" s="23">
        <v>244722.24933729891</v>
      </c>
      <c r="R38" s="23">
        <v>254817.20469239709</v>
      </c>
      <c r="S38" s="23">
        <f>[1]Tabela1!S37</f>
        <v>273613.7114765463</v>
      </c>
      <c r="T38" s="11"/>
      <c r="V38" s="15"/>
      <c r="X38" s="15"/>
      <c r="Y38" s="15"/>
      <c r="Z38" s="15"/>
    </row>
    <row r="39" spans="1:26" x14ac:dyDescent="0.25">
      <c r="A39" s="66" t="s">
        <v>63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4"/>
      <c r="P39" s="4"/>
      <c r="V39" s="15"/>
      <c r="W39" s="15"/>
      <c r="X39" s="15"/>
      <c r="Y39" s="15"/>
      <c r="Z39" s="15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4"/>
      <c r="V40" s="15"/>
      <c r="W40" s="15"/>
      <c r="X40" s="15"/>
      <c r="Y40" s="15"/>
      <c r="Z40" s="15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4"/>
      <c r="V41" s="15"/>
      <c r="W41" s="15"/>
      <c r="X41" s="15"/>
      <c r="Y41" s="15"/>
      <c r="Z41" s="15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4"/>
      <c r="V42" s="15"/>
      <c r="W42" s="15"/>
      <c r="X42" s="15"/>
      <c r="Y42" s="15"/>
      <c r="Z42" s="15"/>
    </row>
    <row r="43" spans="1:26" x14ac:dyDescent="0.25">
      <c r="O43" s="4"/>
      <c r="P43" s="4"/>
      <c r="V43" s="15"/>
      <c r="W43" s="15"/>
      <c r="X43" s="15"/>
      <c r="Y43" s="15"/>
      <c r="Z43" s="15"/>
    </row>
    <row r="44" spans="1:26" x14ac:dyDescent="0.25">
      <c r="J44" s="16"/>
      <c r="K44" s="16"/>
      <c r="L44" s="16"/>
      <c r="M44" s="16"/>
      <c r="N44" s="16"/>
      <c r="O44" s="24"/>
      <c r="P44" s="24"/>
    </row>
  </sheetData>
  <mergeCells count="3">
    <mergeCell ref="A4:A5"/>
    <mergeCell ref="A3:Q3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4"/>
  <sheetViews>
    <sheetView showGridLines="0" zoomScaleNormal="100" workbookViewId="0">
      <selection activeCell="T6" sqref="T6:T38"/>
    </sheetView>
  </sheetViews>
  <sheetFormatPr defaultRowHeight="15" x14ac:dyDescent="0.25"/>
  <cols>
    <col min="1" max="1" width="23.7109375" style="15" customWidth="1"/>
    <col min="2" max="18" width="11.7109375" style="15" customWidth="1"/>
    <col min="19" max="19" width="11.7109375" customWidth="1"/>
  </cols>
  <sheetData>
    <row r="1" spans="1:19" s="15" customFormat="1" x14ac:dyDescent="0.25"/>
    <row r="2" spans="1:19" s="25" customFormat="1" ht="30" customHeight="1" x14ac:dyDescent="0.25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</row>
    <row r="3" spans="1:19" s="25" customForma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30" t="s">
        <v>65</v>
      </c>
    </row>
    <row r="4" spans="1:19" s="12" customFormat="1" ht="24.95" customHeight="1" x14ac:dyDescent="0.25">
      <c r="A4" s="140" t="s">
        <v>1</v>
      </c>
      <c r="B4" s="161" t="s">
        <v>80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19" s="12" customFormat="1" ht="24.95" customHeight="1" x14ac:dyDescent="0.25">
      <c r="A5" s="140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71">
        <v>2010</v>
      </c>
      <c r="K5" s="71">
        <v>2011</v>
      </c>
      <c r="L5" s="71">
        <v>2012</v>
      </c>
      <c r="M5" s="71">
        <v>2013</v>
      </c>
      <c r="N5" s="71">
        <v>2014</v>
      </c>
      <c r="O5" s="71">
        <v>2015</v>
      </c>
      <c r="P5" s="17">
        <v>2016</v>
      </c>
      <c r="Q5" s="17">
        <v>2017</v>
      </c>
      <c r="R5" s="82">
        <v>2018</v>
      </c>
      <c r="S5" s="82">
        <v>2019</v>
      </c>
    </row>
    <row r="6" spans="1:19" s="7" customFormat="1" ht="20.100000000000001" customHeight="1" x14ac:dyDescent="0.25">
      <c r="A6" s="8" t="s">
        <v>29</v>
      </c>
      <c r="B6" s="99">
        <v>100</v>
      </c>
      <c r="C6" s="99">
        <v>100</v>
      </c>
      <c r="D6" s="99">
        <v>100</v>
      </c>
      <c r="E6" s="99">
        <v>100</v>
      </c>
      <c r="F6" s="99">
        <v>100</v>
      </c>
      <c r="G6" s="99">
        <v>100</v>
      </c>
      <c r="H6" s="99">
        <v>100</v>
      </c>
      <c r="I6" s="99">
        <v>100</v>
      </c>
      <c r="J6" s="99">
        <v>100</v>
      </c>
      <c r="K6" s="99">
        <v>100</v>
      </c>
      <c r="L6" s="99">
        <v>100</v>
      </c>
      <c r="M6" s="99">
        <v>100</v>
      </c>
      <c r="N6" s="99">
        <v>100</v>
      </c>
      <c r="O6" s="99">
        <v>100</v>
      </c>
      <c r="P6" s="99">
        <v>100</v>
      </c>
      <c r="Q6" s="99">
        <v>100</v>
      </c>
      <c r="R6" s="99">
        <v>100</v>
      </c>
      <c r="S6" s="99">
        <f>[2]Tabela2!$S$5</f>
        <v>100</v>
      </c>
    </row>
    <row r="7" spans="1:19" s="7" customFormat="1" ht="20.100000000000001" customHeight="1" x14ac:dyDescent="0.25">
      <c r="A7" s="1" t="s">
        <v>58</v>
      </c>
      <c r="B7" s="100">
        <v>4.6952554893100036</v>
      </c>
      <c r="C7" s="100">
        <v>4.7471770099684036</v>
      </c>
      <c r="D7" s="100">
        <v>4.9572765539669179</v>
      </c>
      <c r="E7" s="100">
        <v>4.9075883732115573</v>
      </c>
      <c r="F7" s="100">
        <v>5.0373177004962066</v>
      </c>
      <c r="G7" s="100">
        <v>4.9859836897383722</v>
      </c>
      <c r="H7" s="100">
        <v>5.0381552521093109</v>
      </c>
      <c r="I7" s="100">
        <v>4.9867458434761121</v>
      </c>
      <c r="J7" s="100">
        <v>5.3294338351175679</v>
      </c>
      <c r="K7" s="100">
        <v>5.5074698749149924</v>
      </c>
      <c r="L7" s="100">
        <v>5.381389549488671</v>
      </c>
      <c r="M7" s="100">
        <v>5.4850560879221524</v>
      </c>
      <c r="N7" s="100">
        <v>5.3310177236072489</v>
      </c>
      <c r="O7" s="100">
        <v>5.3485607986964947</v>
      </c>
      <c r="P7" s="100">
        <v>5.3801951929797767</v>
      </c>
      <c r="Q7" s="100">
        <v>5.5873905643270074</v>
      </c>
      <c r="R7" s="100">
        <v>5.5329456625153917</v>
      </c>
      <c r="S7" s="100">
        <f>[2]Tabela2!$S$6</f>
        <v>5.6897659100846738</v>
      </c>
    </row>
    <row r="8" spans="1:19" s="7" customFormat="1" ht="20.100000000000001" customHeight="1" x14ac:dyDescent="0.25">
      <c r="A8" s="9" t="s">
        <v>2</v>
      </c>
      <c r="B8" s="101">
        <v>0.5015914636581652</v>
      </c>
      <c r="C8" s="101">
        <v>0.54861948052915877</v>
      </c>
      <c r="D8" s="101">
        <v>0.56210622169018765</v>
      </c>
      <c r="E8" s="101">
        <v>0.57642635716760804</v>
      </c>
      <c r="F8" s="101">
        <v>0.54181301959026773</v>
      </c>
      <c r="G8" s="101">
        <v>0.53077135415216836</v>
      </c>
      <c r="H8" s="101">
        <v>0.55584039204217894</v>
      </c>
      <c r="I8" s="101">
        <v>0.59180248108142453</v>
      </c>
      <c r="J8" s="101">
        <v>0.61525548697669752</v>
      </c>
      <c r="K8" s="101">
        <v>0.63008015244475979</v>
      </c>
      <c r="L8" s="101">
        <v>0.62542515756630745</v>
      </c>
      <c r="M8" s="101">
        <v>0.58371411732542455</v>
      </c>
      <c r="N8" s="101">
        <v>0.58887800728834494</v>
      </c>
      <c r="O8" s="101">
        <v>0.60981707155220999</v>
      </c>
      <c r="P8" s="101">
        <v>0.62941927712147361</v>
      </c>
      <c r="Q8" s="101">
        <v>0.66078940484087811</v>
      </c>
      <c r="R8" s="101">
        <v>0.64124891955149643</v>
      </c>
      <c r="S8" s="84">
        <f>[2]Tabela2!$S$7</f>
        <v>0.63730546669474197</v>
      </c>
    </row>
    <row r="9" spans="1:19" s="7" customFormat="1" ht="20.100000000000001" customHeight="1" x14ac:dyDescent="0.25">
      <c r="A9" s="9" t="s">
        <v>3</v>
      </c>
      <c r="B9" s="101">
        <v>0.19957863194289605</v>
      </c>
      <c r="C9" s="101">
        <v>0.19658508636597444</v>
      </c>
      <c r="D9" s="101">
        <v>0.19328311624366637</v>
      </c>
      <c r="E9" s="101">
        <v>0.19813010116837643</v>
      </c>
      <c r="F9" s="101">
        <v>0.19348013503471159</v>
      </c>
      <c r="G9" s="101">
        <v>0.20064869733481808</v>
      </c>
      <c r="H9" s="101">
        <v>0.20613056444348862</v>
      </c>
      <c r="I9" s="101">
        <v>0.22225424460619791</v>
      </c>
      <c r="J9" s="101">
        <v>0.21468564055905084</v>
      </c>
      <c r="K9" s="101">
        <v>0.20449388919482783</v>
      </c>
      <c r="L9" s="101">
        <v>0.21055929488204864</v>
      </c>
      <c r="M9" s="101">
        <v>0.21520536741488652</v>
      </c>
      <c r="N9" s="101">
        <v>0.23289163525177944</v>
      </c>
      <c r="O9" s="101">
        <v>0.22720623329161704</v>
      </c>
      <c r="P9" s="101">
        <v>0.21938938237896485</v>
      </c>
      <c r="Q9" s="101">
        <v>0.21673352224079698</v>
      </c>
      <c r="R9" s="101">
        <v>0.21888654996716486</v>
      </c>
      <c r="S9" s="84">
        <f>[2]Tabela2!$S$8</f>
        <v>0.21152713278142501</v>
      </c>
    </row>
    <row r="10" spans="1:19" s="7" customFormat="1" ht="20.100000000000001" customHeight="1" x14ac:dyDescent="0.25">
      <c r="A10" s="9" t="s">
        <v>4</v>
      </c>
      <c r="B10" s="101">
        <v>1.4839821889909608</v>
      </c>
      <c r="C10" s="101">
        <v>1.5054063435864442</v>
      </c>
      <c r="D10" s="101">
        <v>1.5880820513531611</v>
      </c>
      <c r="E10" s="101">
        <v>1.5655173287129471</v>
      </c>
      <c r="F10" s="101">
        <v>1.6573580701687673</v>
      </c>
      <c r="G10" s="101">
        <v>1.5983665502567641</v>
      </c>
      <c r="H10" s="101">
        <v>1.5472125772232976</v>
      </c>
      <c r="I10" s="101">
        <v>1.5169289808992832</v>
      </c>
      <c r="J10" s="101">
        <v>1.566637149649349</v>
      </c>
      <c r="K10" s="101">
        <v>1.6162757552395681</v>
      </c>
      <c r="L10" s="101">
        <v>1.5004424037221007</v>
      </c>
      <c r="M10" s="101">
        <v>1.5577113374484404</v>
      </c>
      <c r="N10" s="101">
        <v>1.4997292255100465</v>
      </c>
      <c r="O10" s="101">
        <v>1.4438168706503898</v>
      </c>
      <c r="P10" s="101">
        <v>1.4202444343426432</v>
      </c>
      <c r="Q10" s="101">
        <v>1.4158452395075194</v>
      </c>
      <c r="R10" s="101">
        <v>1.4292864045388447</v>
      </c>
      <c r="S10" s="84">
        <f>[2]Tabela2!$S$9</f>
        <v>1.4640570183473671</v>
      </c>
    </row>
    <row r="11" spans="1:19" s="7" customFormat="1" ht="20.100000000000001" customHeight="1" x14ac:dyDescent="0.25">
      <c r="A11" s="9" t="s">
        <v>5</v>
      </c>
      <c r="B11" s="101">
        <v>0.16066987600394878</v>
      </c>
      <c r="C11" s="101">
        <v>0.15099859072262281</v>
      </c>
      <c r="D11" s="101">
        <v>0.14418364003520168</v>
      </c>
      <c r="E11" s="101">
        <v>0.14712306356090946</v>
      </c>
      <c r="F11" s="101">
        <v>0.15781411702195502</v>
      </c>
      <c r="G11" s="101">
        <v>0.15451822863061798</v>
      </c>
      <c r="H11" s="101">
        <v>0.15569675227850513</v>
      </c>
      <c r="I11" s="101">
        <v>0.17017424647265636</v>
      </c>
      <c r="J11" s="101">
        <v>0.17085465476753953</v>
      </c>
      <c r="K11" s="101">
        <v>0.16688943668259515</v>
      </c>
      <c r="L11" s="101">
        <v>0.16016306347709175</v>
      </c>
      <c r="M11" s="101">
        <v>0.16900542501406171</v>
      </c>
      <c r="N11" s="101">
        <v>0.16861398041167552</v>
      </c>
      <c r="O11" s="101">
        <v>0.17083504026261359</v>
      </c>
      <c r="P11" s="101">
        <v>0.17566854393751738</v>
      </c>
      <c r="Q11" s="101">
        <v>0.18380909189048136</v>
      </c>
      <c r="R11" s="101">
        <v>0.19088690138302089</v>
      </c>
      <c r="S11" s="84">
        <f>[2]Tabela2!$S$10</f>
        <v>0.19342230002898933</v>
      </c>
    </row>
    <row r="12" spans="1:19" s="7" customFormat="1" ht="20.100000000000001" customHeight="1" x14ac:dyDescent="0.25">
      <c r="A12" s="9" t="s">
        <v>6</v>
      </c>
      <c r="B12" s="101">
        <v>1.7787738581300674</v>
      </c>
      <c r="C12" s="101">
        <v>1.7619922038101732</v>
      </c>
      <c r="D12" s="101">
        <v>1.9038540460901121</v>
      </c>
      <c r="E12" s="101">
        <v>1.8669115818818547</v>
      </c>
      <c r="F12" s="101">
        <v>1.9084450148896654</v>
      </c>
      <c r="G12" s="101">
        <v>1.9059509045654388</v>
      </c>
      <c r="H12" s="101">
        <v>1.9601555572968345</v>
      </c>
      <c r="I12" s="101">
        <v>1.8501160441231987</v>
      </c>
      <c r="J12" s="101">
        <v>2.1278377094048362</v>
      </c>
      <c r="K12" s="101">
        <v>2.2555329006155089</v>
      </c>
      <c r="L12" s="101">
        <v>2.2240128463612749</v>
      </c>
      <c r="M12" s="101">
        <v>2.2736967436068687</v>
      </c>
      <c r="N12" s="101">
        <v>2.1558394706972184</v>
      </c>
      <c r="O12" s="101">
        <v>2.1831913828066773</v>
      </c>
      <c r="P12" s="101">
        <v>2.2029077797872412</v>
      </c>
      <c r="Q12" s="101">
        <v>2.3571922983873859</v>
      </c>
      <c r="R12" s="101">
        <v>2.3036315523499167</v>
      </c>
      <c r="S12" s="84">
        <f>[2]Tabela2!$S$11</f>
        <v>2.4140454881594828</v>
      </c>
    </row>
    <row r="13" spans="1:19" s="7" customFormat="1" ht="20.100000000000001" customHeight="1" x14ac:dyDescent="0.25">
      <c r="A13" s="9" t="s">
        <v>7</v>
      </c>
      <c r="B13" s="101">
        <v>0.21314950284053594</v>
      </c>
      <c r="C13" s="101">
        <v>0.19867833086583758</v>
      </c>
      <c r="D13" s="101">
        <v>0.1953639315845199</v>
      </c>
      <c r="E13" s="101">
        <v>0.19839863989323855</v>
      </c>
      <c r="F13" s="101">
        <v>0.21917126836649656</v>
      </c>
      <c r="G13" s="101">
        <v>0.22102726682590268</v>
      </c>
      <c r="H13" s="101">
        <v>0.22350010144333737</v>
      </c>
      <c r="I13" s="101">
        <v>0.22473948828067913</v>
      </c>
      <c r="J13" s="101">
        <v>0.21199484564435508</v>
      </c>
      <c r="K13" s="101">
        <v>0.21500015405006576</v>
      </c>
      <c r="L13" s="101">
        <v>0.23118219397464451</v>
      </c>
      <c r="M13" s="101">
        <v>0.23939231821104795</v>
      </c>
      <c r="N13" s="101">
        <v>0.23188082860735601</v>
      </c>
      <c r="O13" s="101">
        <v>0.23118388418208868</v>
      </c>
      <c r="P13" s="101">
        <v>0.22876670484835995</v>
      </c>
      <c r="Q13" s="101">
        <v>0.23509160571175922</v>
      </c>
      <c r="R13" s="101">
        <v>0.23978967109228164</v>
      </c>
      <c r="S13" s="84">
        <f>[2]Tabela2!$S$12</f>
        <v>0.23678915793028735</v>
      </c>
    </row>
    <row r="14" spans="1:19" s="7" customFormat="1" ht="20.100000000000001" customHeight="1" x14ac:dyDescent="0.25">
      <c r="A14" s="9" t="s">
        <v>8</v>
      </c>
      <c r="B14" s="101">
        <v>0.35750996774342908</v>
      </c>
      <c r="C14" s="101">
        <v>0.38489697408819157</v>
      </c>
      <c r="D14" s="101">
        <v>0.3704035469700685</v>
      </c>
      <c r="E14" s="101">
        <v>0.35508130082662215</v>
      </c>
      <c r="F14" s="101">
        <v>0.3592360754243436</v>
      </c>
      <c r="G14" s="101">
        <v>0.37470068797266304</v>
      </c>
      <c r="H14" s="101">
        <v>0.38961930738166811</v>
      </c>
      <c r="I14" s="101">
        <v>0.41073035801267216</v>
      </c>
      <c r="J14" s="101">
        <v>0.42216834811573956</v>
      </c>
      <c r="K14" s="101">
        <v>0.41919758668766749</v>
      </c>
      <c r="L14" s="101">
        <v>0.42960458950520281</v>
      </c>
      <c r="M14" s="101">
        <v>0.44633077890142103</v>
      </c>
      <c r="N14" s="101">
        <v>0.45318457584082844</v>
      </c>
      <c r="O14" s="101">
        <v>0.48251031595089972</v>
      </c>
      <c r="P14" s="101">
        <v>0.50379907056357631</v>
      </c>
      <c r="Q14" s="101">
        <v>0.51792940174818791</v>
      </c>
      <c r="R14" s="101">
        <v>0.50921566363266624</v>
      </c>
      <c r="S14" s="84">
        <f>[2]Tabela2!S13</f>
        <v>0.53261934614238005</v>
      </c>
    </row>
    <row r="15" spans="1:19" s="7" customFormat="1" ht="20.100000000000001" customHeight="1" x14ac:dyDescent="0.25">
      <c r="A15" s="1" t="s">
        <v>59</v>
      </c>
      <c r="B15" s="102">
        <v>13.087676095148169</v>
      </c>
      <c r="C15" s="102">
        <v>12.839268104453122</v>
      </c>
      <c r="D15" s="102">
        <v>12.858130794594905</v>
      </c>
      <c r="E15" s="102">
        <v>13.030890747368742</v>
      </c>
      <c r="F15" s="102">
        <v>13.195881099262705</v>
      </c>
      <c r="G15" s="102">
        <v>13.027870606627356</v>
      </c>
      <c r="H15" s="102">
        <v>13.058762961964092</v>
      </c>
      <c r="I15" s="102">
        <v>13.558361040865069</v>
      </c>
      <c r="J15" s="102">
        <v>13.453162579712743</v>
      </c>
      <c r="K15" s="102">
        <v>13.330937659928651</v>
      </c>
      <c r="L15" s="102">
        <v>13.563858953040683</v>
      </c>
      <c r="M15" s="102">
        <v>13.589189253543577</v>
      </c>
      <c r="N15" s="102">
        <v>13.931574338014823</v>
      </c>
      <c r="O15" s="102">
        <v>14.15292743833063</v>
      </c>
      <c r="P15" s="102">
        <v>14.329475929030508</v>
      </c>
      <c r="Q15" s="102">
        <v>14.47774333587577</v>
      </c>
      <c r="R15" s="100">
        <v>14.346190912415461</v>
      </c>
      <c r="S15" s="100">
        <f>[2]Tabela2!S14</f>
        <v>14.179827063054265</v>
      </c>
    </row>
    <row r="16" spans="1:19" s="7" customFormat="1" ht="20.100000000000001" customHeight="1" x14ac:dyDescent="0.25">
      <c r="A16" s="9" t="s">
        <v>9</v>
      </c>
      <c r="B16" s="101">
        <v>1.0695955537697801</v>
      </c>
      <c r="C16" s="101">
        <v>1.1352423356893018</v>
      </c>
      <c r="D16" s="101">
        <v>1.1302320509571244</v>
      </c>
      <c r="E16" s="101">
        <v>1.1565644761688874</v>
      </c>
      <c r="F16" s="101">
        <v>1.2330882179469278</v>
      </c>
      <c r="G16" s="101">
        <v>1.1297020297208231</v>
      </c>
      <c r="H16" s="101">
        <v>1.2197686151230365</v>
      </c>
      <c r="I16" s="101">
        <v>1.2299455984524901</v>
      </c>
      <c r="J16" s="101">
        <v>1.1917513249337766</v>
      </c>
      <c r="K16" s="101">
        <v>1.1914758658584743</v>
      </c>
      <c r="L16" s="101">
        <v>1.2563473259244038</v>
      </c>
      <c r="M16" s="101">
        <v>1.2696864703190698</v>
      </c>
      <c r="N16" s="101">
        <v>1.3296877578183026</v>
      </c>
      <c r="O16" s="101">
        <v>1.3088522631292869</v>
      </c>
      <c r="P16" s="101">
        <v>1.3607525102617244</v>
      </c>
      <c r="Q16" s="101">
        <v>1.3596999899702413</v>
      </c>
      <c r="R16" s="103">
        <v>1.4017349972253601</v>
      </c>
      <c r="S16" s="84">
        <f>[2]Tabela2!S15</f>
        <v>1.3173394546093051</v>
      </c>
    </row>
    <row r="17" spans="1:19" s="7" customFormat="1" ht="20.100000000000001" customHeight="1" x14ac:dyDescent="0.25">
      <c r="A17" s="9" t="s">
        <v>10</v>
      </c>
      <c r="B17" s="101">
        <v>0.47841855830202734</v>
      </c>
      <c r="C17" s="101">
        <v>0.48982209218146044</v>
      </c>
      <c r="D17" s="101">
        <v>0.48047273019900294</v>
      </c>
      <c r="E17" s="101">
        <v>0.49349999878882778</v>
      </c>
      <c r="F17" s="101">
        <v>0.55450326631846447</v>
      </c>
      <c r="G17" s="101">
        <v>0.50495429301941053</v>
      </c>
      <c r="H17" s="101">
        <v>0.52104070085399468</v>
      </c>
      <c r="I17" s="101">
        <v>0.56844361564605772</v>
      </c>
      <c r="J17" s="101">
        <v>0.57308352930585815</v>
      </c>
      <c r="K17" s="101">
        <v>0.5927581823271183</v>
      </c>
      <c r="L17" s="101">
        <v>0.59478945375970904</v>
      </c>
      <c r="M17" s="101">
        <v>0.58675597911992716</v>
      </c>
      <c r="N17" s="101">
        <v>0.65277392071071172</v>
      </c>
      <c r="O17" s="101">
        <v>0.65295324443103919</v>
      </c>
      <c r="P17" s="101">
        <v>0.66062800883171013</v>
      </c>
      <c r="Q17" s="101">
        <v>0.68887230562923252</v>
      </c>
      <c r="R17" s="103">
        <v>0.71926618196145242</v>
      </c>
      <c r="S17" s="84">
        <f>[2]Tabela2!S16</f>
        <v>0.71430300372110611</v>
      </c>
    </row>
    <row r="18" spans="1:19" s="7" customFormat="1" ht="20.100000000000001" customHeight="1" x14ac:dyDescent="0.25">
      <c r="A18" s="9" t="s">
        <v>11</v>
      </c>
      <c r="B18" s="101">
        <v>1.9290089872530745</v>
      </c>
      <c r="C18" s="101">
        <v>1.9026986192009347</v>
      </c>
      <c r="D18" s="101">
        <v>1.8843464760661652</v>
      </c>
      <c r="E18" s="101">
        <v>1.8916314550565718</v>
      </c>
      <c r="F18" s="101">
        <v>1.9299143938706405</v>
      </c>
      <c r="G18" s="101">
        <v>1.8681557605667676</v>
      </c>
      <c r="H18" s="101">
        <v>1.9427459485138712</v>
      </c>
      <c r="I18" s="101">
        <v>2.0161765647709018</v>
      </c>
      <c r="J18" s="101">
        <v>2.0416732640542388</v>
      </c>
      <c r="K18" s="101">
        <v>2.0495429425194556</v>
      </c>
      <c r="L18" s="101">
        <v>2.0140931820529282</v>
      </c>
      <c r="M18" s="101">
        <v>2.0450928179913808</v>
      </c>
      <c r="N18" s="101">
        <v>2.181268413471992</v>
      </c>
      <c r="O18" s="101">
        <v>2.1786939483563716</v>
      </c>
      <c r="P18" s="101">
        <v>2.2079323439407048</v>
      </c>
      <c r="Q18" s="101">
        <v>2.2461772937583921</v>
      </c>
      <c r="R18" s="103">
        <v>2.2258807290504716</v>
      </c>
      <c r="S18" s="84">
        <f>[2]Tabela2!S17</f>
        <v>2.2137288834858553</v>
      </c>
    </row>
    <row r="19" spans="1:19" s="7" customFormat="1" ht="20.100000000000001" customHeight="1" x14ac:dyDescent="0.25">
      <c r="A19" s="9" t="s">
        <v>12</v>
      </c>
      <c r="B19" s="101">
        <v>0.91126540394432654</v>
      </c>
      <c r="C19" s="101">
        <v>0.86530097806762962</v>
      </c>
      <c r="D19" s="101">
        <v>0.8812354813115304</v>
      </c>
      <c r="E19" s="101">
        <v>0.91988669613130414</v>
      </c>
      <c r="F19" s="101">
        <v>0.95001450544546873</v>
      </c>
      <c r="G19" s="101">
        <v>0.9674895035407195</v>
      </c>
      <c r="H19" s="101">
        <v>0.92928264553896289</v>
      </c>
      <c r="I19" s="101">
        <v>0.92831348470635855</v>
      </c>
      <c r="J19" s="101">
        <v>0.93118700677502031</v>
      </c>
      <c r="K19" s="101">
        <v>0.93668525552208726</v>
      </c>
      <c r="L19" s="101">
        <v>0.96395684007380877</v>
      </c>
      <c r="M19" s="101">
        <v>0.96628166743139543</v>
      </c>
      <c r="N19" s="101">
        <v>0.93481615046251598</v>
      </c>
      <c r="O19" s="101">
        <v>0.95485157881634408</v>
      </c>
      <c r="P19" s="101">
        <v>0.95189450688884614</v>
      </c>
      <c r="Q19" s="101">
        <v>0.97648166602875996</v>
      </c>
      <c r="R19" s="103">
        <v>0.95614240207021717</v>
      </c>
      <c r="S19" s="84">
        <f>[2]Tabela2!S18</f>
        <v>0.96542854863529792</v>
      </c>
    </row>
    <row r="20" spans="1:19" s="7" customFormat="1" ht="20.100000000000001" customHeight="1" x14ac:dyDescent="0.25">
      <c r="A20" s="9" t="s">
        <v>13</v>
      </c>
      <c r="B20" s="101">
        <v>0.85620164773581897</v>
      </c>
      <c r="C20" s="101">
        <v>0.85787806437294545</v>
      </c>
      <c r="D20" s="101">
        <v>0.80489448067638281</v>
      </c>
      <c r="E20" s="101">
        <v>0.80887089626426734</v>
      </c>
      <c r="F20" s="101">
        <v>0.86484538309536585</v>
      </c>
      <c r="G20" s="101">
        <v>0.84219106291105905</v>
      </c>
      <c r="H20" s="101">
        <v>0.86467124233181381</v>
      </c>
      <c r="I20" s="101">
        <v>0.90699217836952928</v>
      </c>
      <c r="J20" s="101">
        <v>0.86268171889810674</v>
      </c>
      <c r="K20" s="101">
        <v>0.84794098575169641</v>
      </c>
      <c r="L20" s="101">
        <v>0.88246037602144733</v>
      </c>
      <c r="M20" s="101">
        <v>0.86985397228774486</v>
      </c>
      <c r="N20" s="101">
        <v>0.91602207327618645</v>
      </c>
      <c r="O20" s="101">
        <v>0.93635564874105248</v>
      </c>
      <c r="P20" s="101">
        <v>0.94276103264551536</v>
      </c>
      <c r="Q20" s="101">
        <v>0.94749031201646605</v>
      </c>
      <c r="R20" s="103">
        <v>0.91907909015120492</v>
      </c>
      <c r="S20" s="84">
        <f>[2]Tabela2!S19</f>
        <v>0.9200821253143624</v>
      </c>
    </row>
    <row r="21" spans="1:19" s="7" customFormat="1" ht="20.100000000000001" customHeight="1" x14ac:dyDescent="0.25">
      <c r="A21" s="9" t="s">
        <v>14</v>
      </c>
      <c r="B21" s="101">
        <v>2.4218390504596501</v>
      </c>
      <c r="C21" s="101">
        <v>2.2594276066806636</v>
      </c>
      <c r="D21" s="101">
        <v>2.2976711012104523</v>
      </c>
      <c r="E21" s="101">
        <v>2.3145989078296463</v>
      </c>
      <c r="F21" s="101">
        <v>2.3028199360634125</v>
      </c>
      <c r="G21" s="101">
        <v>2.2960767443355143</v>
      </c>
      <c r="H21" s="101">
        <v>2.264257136036663</v>
      </c>
      <c r="I21" s="101">
        <v>2.3930398040102534</v>
      </c>
      <c r="J21" s="101">
        <v>2.5011216466933104</v>
      </c>
      <c r="K21" s="101">
        <v>2.5171833483434054</v>
      </c>
      <c r="L21" s="101">
        <v>2.658264240410507</v>
      </c>
      <c r="M21" s="101">
        <v>2.6474182223013809</v>
      </c>
      <c r="N21" s="101">
        <v>2.6846152553671088</v>
      </c>
      <c r="O21" s="101">
        <v>2.6178993273839564</v>
      </c>
      <c r="P21" s="101">
        <v>2.6692658486754102</v>
      </c>
      <c r="Q21" s="101">
        <v>2.7577265198503</v>
      </c>
      <c r="R21" s="103">
        <v>2.6605971417388794</v>
      </c>
      <c r="S21" s="84">
        <f>[2]Tabela2!S20</f>
        <v>2.6776271589751746</v>
      </c>
    </row>
    <row r="22" spans="1:19" s="7" customFormat="1" ht="20.100000000000001" customHeight="1" x14ac:dyDescent="0.25">
      <c r="A22" s="9" t="s">
        <v>15</v>
      </c>
      <c r="B22" s="101">
        <v>0.77491613978830698</v>
      </c>
      <c r="C22" s="101">
        <v>0.73483089614133912</v>
      </c>
      <c r="D22" s="101">
        <v>0.71740000948483951</v>
      </c>
      <c r="E22" s="101">
        <v>0.71338026354093642</v>
      </c>
      <c r="F22" s="101">
        <v>0.72197686418915441</v>
      </c>
      <c r="G22" s="101">
        <v>0.73049062773997708</v>
      </c>
      <c r="H22" s="101">
        <v>0.7158747323742789</v>
      </c>
      <c r="I22" s="101">
        <v>0.72553561648649945</v>
      </c>
      <c r="J22" s="101">
        <v>0.69825286101043471</v>
      </c>
      <c r="K22" s="101">
        <v>0.72336740103472619</v>
      </c>
      <c r="L22" s="101">
        <v>0.71967029440758179</v>
      </c>
      <c r="M22" s="101">
        <v>0.69927219903551652</v>
      </c>
      <c r="N22" s="101">
        <v>0.70903839457662232</v>
      </c>
      <c r="O22" s="101">
        <v>0.77332984980428399</v>
      </c>
      <c r="P22" s="101">
        <v>0.78905970318769814</v>
      </c>
      <c r="Q22" s="101">
        <v>0.80253944984025138</v>
      </c>
      <c r="R22" s="103">
        <v>0.77686966413728442</v>
      </c>
      <c r="S22" s="84">
        <f>[2]Tabela2!S21</f>
        <v>0.7979792038928788</v>
      </c>
    </row>
    <row r="23" spans="1:19" s="7" customFormat="1" ht="20.100000000000001" customHeight="1" x14ac:dyDescent="0.25">
      <c r="A23" s="9" t="s">
        <v>16</v>
      </c>
      <c r="B23" s="101">
        <v>0.6940208367559999</v>
      </c>
      <c r="C23" s="101">
        <v>0.68392974502180082</v>
      </c>
      <c r="D23" s="101">
        <v>0.68120289407027335</v>
      </c>
      <c r="E23" s="101">
        <v>0.66480335005975966</v>
      </c>
      <c r="F23" s="101">
        <v>0.6814749598056985</v>
      </c>
      <c r="G23" s="101">
        <v>0.66973119794585945</v>
      </c>
      <c r="H23" s="101">
        <v>0.68873743208060934</v>
      </c>
      <c r="I23" s="101">
        <v>0.65127473826607718</v>
      </c>
      <c r="J23" s="101">
        <v>0.6795144848978335</v>
      </c>
      <c r="K23" s="101">
        <v>0.66512182565166411</v>
      </c>
      <c r="L23" s="101">
        <v>0.68234306182858062</v>
      </c>
      <c r="M23" s="101">
        <v>0.66276278109183751</v>
      </c>
      <c r="N23" s="101">
        <v>0.6484294461052853</v>
      </c>
      <c r="O23" s="101">
        <v>0.64306037658388249</v>
      </c>
      <c r="P23" s="101">
        <v>0.62012130300517809</v>
      </c>
      <c r="Q23" s="101">
        <v>0.61820083494402056</v>
      </c>
      <c r="R23" s="103">
        <v>0.5999019905219497</v>
      </c>
      <c r="S23" s="84">
        <f>[2]Tabela2!S22</f>
        <v>0.60480025162607332</v>
      </c>
    </row>
    <row r="24" spans="1:19" s="7" customFormat="1" ht="20.100000000000001" customHeight="1" x14ac:dyDescent="0.25">
      <c r="A24" s="9" t="s">
        <v>17</v>
      </c>
      <c r="B24" s="101">
        <v>3.9524099171391831</v>
      </c>
      <c r="C24" s="101">
        <v>3.9101377670970452</v>
      </c>
      <c r="D24" s="101">
        <v>3.9806755706191339</v>
      </c>
      <c r="E24" s="101">
        <v>4.0676547035285413</v>
      </c>
      <c r="F24" s="101">
        <v>3.957243572527573</v>
      </c>
      <c r="G24" s="101">
        <v>4.0190793868472259</v>
      </c>
      <c r="H24" s="101">
        <v>3.9123845091108622</v>
      </c>
      <c r="I24" s="101">
        <v>4.1386394401569007</v>
      </c>
      <c r="J24" s="101">
        <v>3.9738967431441625</v>
      </c>
      <c r="K24" s="101">
        <v>3.8068618529200249</v>
      </c>
      <c r="L24" s="101">
        <v>3.7919341785617191</v>
      </c>
      <c r="M24" s="101">
        <v>3.8420651439653222</v>
      </c>
      <c r="N24" s="101">
        <v>3.8749229262260974</v>
      </c>
      <c r="O24" s="101">
        <v>4.0869312010844139</v>
      </c>
      <c r="P24" s="101">
        <v>4.1270606715937213</v>
      </c>
      <c r="Q24" s="101">
        <v>4.0805549638381047</v>
      </c>
      <c r="R24" s="103">
        <v>4.0867187155586402</v>
      </c>
      <c r="S24" s="84">
        <f>[2]Tabela2!S23</f>
        <v>3.9685384327942099</v>
      </c>
    </row>
    <row r="25" spans="1:19" s="7" customFormat="1" ht="20.100000000000001" customHeight="1" x14ac:dyDescent="0.25">
      <c r="A25" s="1" t="s">
        <v>60</v>
      </c>
      <c r="B25" s="102">
        <v>57.382932210541888</v>
      </c>
      <c r="C25" s="102">
        <v>56.451165743455199</v>
      </c>
      <c r="D25" s="102">
        <v>56.481429017951434</v>
      </c>
      <c r="E25" s="102">
        <v>57.507921340399555</v>
      </c>
      <c r="F25" s="102">
        <v>57.70573974106405</v>
      </c>
      <c r="G25" s="102">
        <v>57.360818687614433</v>
      </c>
      <c r="H25" s="102">
        <v>56.964852451114034</v>
      </c>
      <c r="I25" s="102">
        <v>56.267079336787958</v>
      </c>
      <c r="J25" s="102">
        <v>56.126445324628314</v>
      </c>
      <c r="K25" s="102">
        <v>56.108939370837142</v>
      </c>
      <c r="L25" s="102">
        <v>55.933251651748158</v>
      </c>
      <c r="M25" s="102">
        <v>55.306723152293145</v>
      </c>
      <c r="N25" s="102">
        <v>54.935397223641459</v>
      </c>
      <c r="O25" s="102">
        <v>54.016896397907331</v>
      </c>
      <c r="P25" s="102">
        <v>53.167316809358674</v>
      </c>
      <c r="Q25" s="102">
        <v>52.876074536714889</v>
      </c>
      <c r="R25" s="100">
        <v>53.130239254353029</v>
      </c>
      <c r="S25" s="100">
        <f>[2]Tabela2!S24</f>
        <v>53.016845921089207</v>
      </c>
    </row>
    <row r="26" spans="1:19" s="7" customFormat="1" ht="20.100000000000001" customHeight="1" x14ac:dyDescent="0.25">
      <c r="A26" s="9" t="s">
        <v>18</v>
      </c>
      <c r="B26" s="101">
        <v>8.3337000791479152</v>
      </c>
      <c r="C26" s="101">
        <v>8.393088356858776</v>
      </c>
      <c r="D26" s="101">
        <v>8.7789976447288502</v>
      </c>
      <c r="E26" s="101">
        <v>8.6780512486612267</v>
      </c>
      <c r="F26" s="101">
        <v>8.826062155797274</v>
      </c>
      <c r="G26" s="101">
        <v>8.8357354779289299</v>
      </c>
      <c r="H26" s="101">
        <v>8.9590115734924112</v>
      </c>
      <c r="I26" s="101">
        <v>8.624076070815871</v>
      </c>
      <c r="J26" s="101">
        <v>9.0359558097101722</v>
      </c>
      <c r="K26" s="101">
        <v>9.1428190463290377</v>
      </c>
      <c r="L26" s="101">
        <v>9.1859787376309896</v>
      </c>
      <c r="M26" s="101">
        <v>9.1530341343848978</v>
      </c>
      <c r="N26" s="101">
        <v>8.9399239580021401</v>
      </c>
      <c r="O26" s="101">
        <v>8.6616021074236507</v>
      </c>
      <c r="P26" s="101">
        <v>8.6900935537637256</v>
      </c>
      <c r="Q26" s="101">
        <v>8.752219006130856</v>
      </c>
      <c r="R26" s="103">
        <v>8.7787470268780314</v>
      </c>
      <c r="S26" s="84">
        <f>[2]Tabela2!S25</f>
        <v>8.8220480103475349</v>
      </c>
    </row>
    <row r="27" spans="1:19" s="7" customFormat="1" ht="20.100000000000001" customHeight="1" x14ac:dyDescent="0.25">
      <c r="A27" s="9" t="s">
        <v>19</v>
      </c>
      <c r="B27" s="101">
        <v>1.8168476441394645</v>
      </c>
      <c r="C27" s="101">
        <v>1.8346924357131567</v>
      </c>
      <c r="D27" s="101">
        <v>2.0295039489353015</v>
      </c>
      <c r="E27" s="101">
        <v>2.1662638583873761</v>
      </c>
      <c r="F27" s="101">
        <v>2.218924249003035</v>
      </c>
      <c r="G27" s="101">
        <v>2.2298724816368161</v>
      </c>
      <c r="H27" s="101">
        <v>2.3181904399798392</v>
      </c>
      <c r="I27" s="101">
        <v>2.0766439784060879</v>
      </c>
      <c r="J27" s="101">
        <v>2.1954102810677667</v>
      </c>
      <c r="K27" s="101">
        <v>2.42154871725731</v>
      </c>
      <c r="L27" s="101">
        <v>2.4269243024011975</v>
      </c>
      <c r="M27" s="101">
        <v>2.199601057286535</v>
      </c>
      <c r="N27" s="101">
        <v>2.2284968583340063</v>
      </c>
      <c r="O27" s="101">
        <v>2.00750927139249</v>
      </c>
      <c r="P27" s="101">
        <v>1.7428410683693731</v>
      </c>
      <c r="Q27" s="101">
        <v>1.7219694541814763</v>
      </c>
      <c r="R27" s="103">
        <v>1.9562720806718079</v>
      </c>
      <c r="S27" s="84">
        <f>[2]Tabela2!S26</f>
        <v>1.8587516642221638</v>
      </c>
    </row>
    <row r="28" spans="1:19" s="7" customFormat="1" ht="20.100000000000001" customHeight="1" x14ac:dyDescent="0.25">
      <c r="A28" s="9" t="s">
        <v>20</v>
      </c>
      <c r="B28" s="101">
        <v>12.379936221069755</v>
      </c>
      <c r="C28" s="101">
        <v>11.79549713551487</v>
      </c>
      <c r="D28" s="101">
        <v>12.320602088600712</v>
      </c>
      <c r="E28" s="101">
        <v>12.431216597660214</v>
      </c>
      <c r="F28" s="101">
        <v>12.440108466959577</v>
      </c>
      <c r="G28" s="101">
        <v>11.899521897323382</v>
      </c>
      <c r="H28" s="101">
        <v>12.164300713539713</v>
      </c>
      <c r="I28" s="101">
        <v>11.750562007959934</v>
      </c>
      <c r="J28" s="101">
        <v>11.57683514319719</v>
      </c>
      <c r="K28" s="101">
        <v>11.716708111279777</v>
      </c>
      <c r="L28" s="101">
        <v>11.940054605546225</v>
      </c>
      <c r="M28" s="101">
        <v>11.783026402929799</v>
      </c>
      <c r="N28" s="101">
        <v>11.612429965371749</v>
      </c>
      <c r="O28" s="101">
        <v>10.99336837407936</v>
      </c>
      <c r="P28" s="101">
        <v>10.214830145310009</v>
      </c>
      <c r="Q28" s="101">
        <v>10.198281219238096</v>
      </c>
      <c r="R28" s="103">
        <v>10.834434184931531</v>
      </c>
      <c r="S28" s="84">
        <f>[2]Tabela2!S27</f>
        <v>10.555069562114271</v>
      </c>
    </row>
    <row r="29" spans="1:19" s="7" customFormat="1" ht="20.100000000000001" customHeight="1" x14ac:dyDescent="0.25">
      <c r="A29" s="9" t="s">
        <v>21</v>
      </c>
      <c r="B29" s="101">
        <v>34.852448266184751</v>
      </c>
      <c r="C29" s="101">
        <v>34.427887815368393</v>
      </c>
      <c r="D29" s="101">
        <v>33.352325335686565</v>
      </c>
      <c r="E29" s="101">
        <v>34.232389635690737</v>
      </c>
      <c r="F29" s="101">
        <v>34.220644869304181</v>
      </c>
      <c r="G29" s="101">
        <v>34.395688830725305</v>
      </c>
      <c r="H29" s="101">
        <v>33.523349724102069</v>
      </c>
      <c r="I29" s="101">
        <v>33.815797279606059</v>
      </c>
      <c r="J29" s="101">
        <v>33.318244090653188</v>
      </c>
      <c r="K29" s="101">
        <v>32.827863495971016</v>
      </c>
      <c r="L29" s="101">
        <v>32.380294006169734</v>
      </c>
      <c r="M29" s="101">
        <v>32.171061557691921</v>
      </c>
      <c r="N29" s="101">
        <v>32.154546441933554</v>
      </c>
      <c r="O29" s="101">
        <v>32.354416645011831</v>
      </c>
      <c r="P29" s="101">
        <v>32.519552041915574</v>
      </c>
      <c r="Q29" s="101">
        <v>32.203604857164464</v>
      </c>
      <c r="R29" s="103">
        <v>31.560785961871666</v>
      </c>
      <c r="S29" s="84">
        <f>[2]Tabela2!S28</f>
        <v>31.780976684405243</v>
      </c>
    </row>
    <row r="30" spans="1:19" s="7" customFormat="1" ht="20.100000000000001" customHeight="1" x14ac:dyDescent="0.25">
      <c r="A30" s="1" t="s">
        <v>61</v>
      </c>
      <c r="B30" s="102">
        <v>16.225610131472319</v>
      </c>
      <c r="C30" s="102">
        <v>17.082174789935262</v>
      </c>
      <c r="D30" s="102">
        <v>16.767334772697101</v>
      </c>
      <c r="E30" s="102">
        <v>15.911682741919522</v>
      </c>
      <c r="F30" s="102">
        <v>15.6190986185852</v>
      </c>
      <c r="G30" s="102">
        <v>16.062665379946534</v>
      </c>
      <c r="H30" s="102">
        <v>15.994290424365174</v>
      </c>
      <c r="I30" s="102">
        <v>15.904975407325344</v>
      </c>
      <c r="J30" s="102">
        <v>15.959980565238965</v>
      </c>
      <c r="K30" s="102">
        <v>15.909191806313435</v>
      </c>
      <c r="L30" s="102">
        <v>15.888681314135486</v>
      </c>
      <c r="M30" s="102">
        <v>16.510672029661396</v>
      </c>
      <c r="N30" s="102">
        <v>16.412212067413957</v>
      </c>
      <c r="O30" s="102">
        <v>16.812389516718106</v>
      </c>
      <c r="P30" s="102">
        <v>17.025084044059579</v>
      </c>
      <c r="Q30" s="102">
        <v>17.03806441577348</v>
      </c>
      <c r="R30" s="100">
        <v>17.06919450211511</v>
      </c>
      <c r="S30" s="100">
        <f>[2]Tabela2!S29</f>
        <v>17.215895499865461</v>
      </c>
    </row>
    <row r="31" spans="1:19" s="7" customFormat="1" ht="20.100000000000001" customHeight="1" x14ac:dyDescent="0.25">
      <c r="A31" s="9" t="s">
        <v>22</v>
      </c>
      <c r="B31" s="101">
        <v>5.9266838452536534</v>
      </c>
      <c r="C31" s="101">
        <v>6.4052731262791847</v>
      </c>
      <c r="D31" s="101">
        <v>6.3057822679109501</v>
      </c>
      <c r="E31" s="101">
        <v>5.8723586795932228</v>
      </c>
      <c r="F31" s="101">
        <v>5.7128521226214319</v>
      </c>
      <c r="G31" s="101">
        <v>6.073269163332057</v>
      </c>
      <c r="H31" s="101">
        <v>5.9709201153846925</v>
      </c>
      <c r="I31" s="101">
        <v>5.9007887978851823</v>
      </c>
      <c r="J31" s="101">
        <v>5.795525523958263</v>
      </c>
      <c r="K31" s="101">
        <v>5.8752245240468755</v>
      </c>
      <c r="L31" s="101">
        <v>5.9321794153461873</v>
      </c>
      <c r="M31" s="101">
        <v>6.2547821753522124</v>
      </c>
      <c r="N31" s="101">
        <v>6.0233091373633565</v>
      </c>
      <c r="O31" s="101">
        <v>6.2871283058567666</v>
      </c>
      <c r="P31" s="101">
        <v>6.409206288395688</v>
      </c>
      <c r="Q31" s="101">
        <v>6.4004132459057717</v>
      </c>
      <c r="R31" s="101">
        <v>6.2824178277093052</v>
      </c>
      <c r="S31" s="84">
        <f>[2]Tabela2!S30</f>
        <v>6.3116628522723675</v>
      </c>
    </row>
    <row r="32" spans="1:19" s="7" customFormat="1" ht="20.100000000000001" customHeight="1" x14ac:dyDescent="0.25">
      <c r="A32" s="9" t="s">
        <v>23</v>
      </c>
      <c r="B32" s="101">
        <v>3.6594813846395318</v>
      </c>
      <c r="C32" s="101">
        <v>3.7311016201803699</v>
      </c>
      <c r="D32" s="101">
        <v>3.7603841088976777</v>
      </c>
      <c r="E32" s="101">
        <v>3.7570176871934904</v>
      </c>
      <c r="F32" s="101">
        <v>3.77942898968886</v>
      </c>
      <c r="G32" s="101">
        <v>3.8131641725665562</v>
      </c>
      <c r="H32" s="101">
        <v>3.9062684697923795</v>
      </c>
      <c r="I32" s="101">
        <v>3.8732976692697867</v>
      </c>
      <c r="J32" s="101">
        <v>3.956048897082292</v>
      </c>
      <c r="K32" s="101">
        <v>3.9774480777902217</v>
      </c>
      <c r="L32" s="101">
        <v>3.9834727409491095</v>
      </c>
      <c r="M32" s="101">
        <v>4.0233978330785698</v>
      </c>
      <c r="N32" s="101">
        <v>4.1971855471910855</v>
      </c>
      <c r="O32" s="101">
        <v>4.1542443432191263</v>
      </c>
      <c r="P32" s="101">
        <v>4.0954097238103149</v>
      </c>
      <c r="Q32" s="101">
        <v>4.2103275491875678</v>
      </c>
      <c r="R32" s="101">
        <v>4.2578681674655705</v>
      </c>
      <c r="S32" s="84">
        <f>[2]Tabela2!S31</f>
        <v>4.3748562233470949</v>
      </c>
    </row>
    <row r="33" spans="1:19" s="7" customFormat="1" ht="20.100000000000001" customHeight="1" x14ac:dyDescent="0.25">
      <c r="A33" s="9" t="s">
        <v>24</v>
      </c>
      <c r="B33" s="101">
        <v>6.639444901579135</v>
      </c>
      <c r="C33" s="101">
        <v>6.9458000434757086</v>
      </c>
      <c r="D33" s="101">
        <v>6.7011683958884705</v>
      </c>
      <c r="E33" s="101">
        <v>6.282306375132805</v>
      </c>
      <c r="F33" s="101">
        <v>6.1268175062749055</v>
      </c>
      <c r="G33" s="101">
        <v>6.176232044047917</v>
      </c>
      <c r="H33" s="101">
        <v>6.1171018391881038</v>
      </c>
      <c r="I33" s="101">
        <v>6.1308889401703768</v>
      </c>
      <c r="J33" s="101">
        <v>6.2084061441984106</v>
      </c>
      <c r="K33" s="101">
        <v>6.056519204476337</v>
      </c>
      <c r="L33" s="101">
        <v>5.9730291578401911</v>
      </c>
      <c r="M33" s="101">
        <v>6.2324920212306152</v>
      </c>
      <c r="N33" s="101">
        <v>6.191717382859518</v>
      </c>
      <c r="O33" s="101">
        <v>6.3710168676422168</v>
      </c>
      <c r="P33" s="101">
        <v>6.5204680318535795</v>
      </c>
      <c r="Q33" s="101">
        <v>6.4273236206801405</v>
      </c>
      <c r="R33" s="101">
        <v>6.5289085069402386</v>
      </c>
      <c r="S33" s="84">
        <f>[2]Tabela2!S32</f>
        <v>6.5293764242459984</v>
      </c>
    </row>
    <row r="34" spans="1:19" s="7" customFormat="1" ht="20.100000000000001" customHeight="1" x14ac:dyDescent="0.25">
      <c r="A34" s="1" t="s">
        <v>62</v>
      </c>
      <c r="B34" s="102">
        <v>8.608526073527619</v>
      </c>
      <c r="C34" s="102">
        <v>8.8802143521880144</v>
      </c>
      <c r="D34" s="102">
        <v>8.9358288607896412</v>
      </c>
      <c r="E34" s="102">
        <v>8.6419167971006257</v>
      </c>
      <c r="F34" s="102">
        <v>8.4419628405918292</v>
      </c>
      <c r="G34" s="102">
        <v>8.5626616360732832</v>
      </c>
      <c r="H34" s="102">
        <v>8.9439389104474056</v>
      </c>
      <c r="I34" s="102">
        <v>9.2828383715455409</v>
      </c>
      <c r="J34" s="102">
        <v>9.1309776953024198</v>
      </c>
      <c r="K34" s="102">
        <v>9.1434612880057813</v>
      </c>
      <c r="L34" s="102">
        <v>9.2328185315870162</v>
      </c>
      <c r="M34" s="102">
        <v>9.1083594765797233</v>
      </c>
      <c r="N34" s="102">
        <v>9.3897986473225075</v>
      </c>
      <c r="O34" s="102">
        <v>9.6692258483474198</v>
      </c>
      <c r="P34" s="102">
        <v>10.097928024571427</v>
      </c>
      <c r="Q34" s="102">
        <v>10.020727147308845</v>
      </c>
      <c r="R34" s="100">
        <v>9.9214296686009931</v>
      </c>
      <c r="S34" s="100">
        <f>[2]Tabela2!S33</f>
        <v>9.8976656059063792</v>
      </c>
    </row>
    <row r="35" spans="1:19" s="7" customFormat="1" ht="20.100000000000001" customHeight="1" x14ac:dyDescent="0.25">
      <c r="A35" s="9" t="s">
        <v>25</v>
      </c>
      <c r="B35" s="101">
        <v>1.1042829414836375</v>
      </c>
      <c r="C35" s="101">
        <v>1.2716645668482742</v>
      </c>
      <c r="D35" s="101">
        <v>1.1938344309798981</v>
      </c>
      <c r="E35" s="101">
        <v>1.0930354624948657</v>
      </c>
      <c r="F35" s="101">
        <v>1.1068042392588442</v>
      </c>
      <c r="G35" s="101">
        <v>1.1059506283294185</v>
      </c>
      <c r="H35" s="101">
        <v>1.1646802677945192</v>
      </c>
      <c r="I35" s="101">
        <v>1.1856368233948473</v>
      </c>
      <c r="J35" s="101">
        <v>1.2164826972247962</v>
      </c>
      <c r="K35" s="101">
        <v>1.2597886210721509</v>
      </c>
      <c r="L35" s="101">
        <v>1.2879811430946142</v>
      </c>
      <c r="M35" s="101">
        <v>1.2979772528116416</v>
      </c>
      <c r="N35" s="101">
        <v>1.3661667729135736</v>
      </c>
      <c r="O35" s="101">
        <v>1.3856822250412184</v>
      </c>
      <c r="P35" s="101">
        <v>1.4657437792600969</v>
      </c>
      <c r="Q35" s="101">
        <v>1.4637725479934307</v>
      </c>
      <c r="R35" s="103">
        <v>1.5272271317108119</v>
      </c>
      <c r="S35" s="84">
        <f>[2]Tabela2!S34</f>
        <v>1.4473047833908088</v>
      </c>
    </row>
    <row r="36" spans="1:19" s="7" customFormat="1" ht="20.100000000000001" customHeight="1" x14ac:dyDescent="0.25">
      <c r="A36" s="9" t="s">
        <v>26</v>
      </c>
      <c r="B36" s="101">
        <v>1.2890123955320969</v>
      </c>
      <c r="C36" s="101">
        <v>1.5540086080454945</v>
      </c>
      <c r="D36" s="101">
        <v>1.7054603134835724</v>
      </c>
      <c r="E36" s="101">
        <v>1.5782410027634106</v>
      </c>
      <c r="F36" s="101">
        <v>1.2741565768432959</v>
      </c>
      <c r="G36" s="101">
        <v>1.3979375928925744</v>
      </c>
      <c r="H36" s="101">
        <v>1.5821742957302036</v>
      </c>
      <c r="I36" s="101">
        <v>1.5809419400464275</v>
      </c>
      <c r="J36" s="101">
        <v>1.4565924848644274</v>
      </c>
      <c r="K36" s="101">
        <v>1.5801627175413995</v>
      </c>
      <c r="L36" s="101">
        <v>1.6546139609035959</v>
      </c>
      <c r="M36" s="101">
        <v>1.6732800920515805</v>
      </c>
      <c r="N36" s="101">
        <v>1.7517796757305848</v>
      </c>
      <c r="O36" s="101">
        <v>1.7915632865214595</v>
      </c>
      <c r="P36" s="101">
        <v>1.9759740685995768</v>
      </c>
      <c r="Q36" s="101">
        <v>1.9261453539101174</v>
      </c>
      <c r="R36" s="103">
        <v>1.96230848056831</v>
      </c>
      <c r="S36" s="84">
        <f>[2]Tabela2!S35</f>
        <v>1.923392993895539</v>
      </c>
    </row>
    <row r="37" spans="1:19" s="7" customFormat="1" ht="20.100000000000001" customHeight="1" x14ac:dyDescent="0.25">
      <c r="A37" s="9" t="s">
        <v>27</v>
      </c>
      <c r="B37" s="101">
        <v>2.5946866422271921</v>
      </c>
      <c r="C37" s="101">
        <v>2.6518745581727443</v>
      </c>
      <c r="D37" s="101">
        <v>2.6103324427993173</v>
      </c>
      <c r="E37" s="101">
        <v>2.4815948187333148</v>
      </c>
      <c r="F37" s="101">
        <v>2.5472786233378808</v>
      </c>
      <c r="G37" s="101">
        <v>2.6251347391339839</v>
      </c>
      <c r="H37" s="101">
        <v>2.6502502321701362</v>
      </c>
      <c r="I37" s="101">
        <v>2.7862180322926231</v>
      </c>
      <c r="J37" s="101">
        <v>2.7476663254585394</v>
      </c>
      <c r="K37" s="101">
        <v>2.7716209608431002</v>
      </c>
      <c r="L37" s="101">
        <v>2.8819260986540804</v>
      </c>
      <c r="M37" s="101">
        <v>2.8377904786796448</v>
      </c>
      <c r="N37" s="101">
        <v>2.8554536565310076</v>
      </c>
      <c r="O37" s="101">
        <v>2.8959075803909129</v>
      </c>
      <c r="P37" s="101">
        <v>2.8991879757571071</v>
      </c>
      <c r="Q37" s="101">
        <v>2.9147204181947193</v>
      </c>
      <c r="R37" s="103">
        <v>2.793800467223694</v>
      </c>
      <c r="S37" s="84">
        <f>[2]Tabela2!S36</f>
        <v>2.8240464502259259</v>
      </c>
    </row>
    <row r="38" spans="1:19" s="7" customFormat="1" ht="20.100000000000001" customHeight="1" x14ac:dyDescent="0.25">
      <c r="A38" s="10" t="s">
        <v>28</v>
      </c>
      <c r="B38" s="104">
        <v>3.6205440942846909</v>
      </c>
      <c r="C38" s="104">
        <v>3.402666619121502</v>
      </c>
      <c r="D38" s="104">
        <v>3.4262016735268532</v>
      </c>
      <c r="E38" s="104">
        <v>3.4890455131090383</v>
      </c>
      <c r="F38" s="104">
        <v>3.5137234011518101</v>
      </c>
      <c r="G38" s="104">
        <v>3.4336386757173041</v>
      </c>
      <c r="H38" s="104">
        <v>3.5468341147525471</v>
      </c>
      <c r="I38" s="104">
        <v>3.7300415758116441</v>
      </c>
      <c r="J38" s="104">
        <v>3.710236187754655</v>
      </c>
      <c r="K38" s="104">
        <v>3.5318889885491305</v>
      </c>
      <c r="L38" s="104">
        <v>3.4082973289347223</v>
      </c>
      <c r="M38" s="104">
        <v>3.2993116530368565</v>
      </c>
      <c r="N38" s="104">
        <v>3.4163985421473426</v>
      </c>
      <c r="O38" s="104">
        <v>3.5960727563938275</v>
      </c>
      <c r="P38" s="104">
        <v>3.7570222009546481</v>
      </c>
      <c r="Q38" s="104">
        <v>3.7160888272105765</v>
      </c>
      <c r="R38" s="104">
        <v>3.6380935890981765</v>
      </c>
      <c r="S38" s="126">
        <f>[2]Tabela2!S37</f>
        <v>3.7029213783941057</v>
      </c>
    </row>
    <row r="39" spans="1:19" x14ac:dyDescent="0.25">
      <c r="A39" s="66" t="s">
        <v>63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9" x14ac:dyDescent="0.25">
      <c r="O43" s="2"/>
      <c r="P43" s="2"/>
    </row>
    <row r="44" spans="1:19" x14ac:dyDescent="0.25">
      <c r="O44" s="2"/>
      <c r="P44" s="2"/>
    </row>
  </sheetData>
  <mergeCells count="4">
    <mergeCell ref="A4:A5"/>
    <mergeCell ref="A3:R3"/>
    <mergeCell ref="A2:S2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44"/>
  <sheetViews>
    <sheetView showGridLines="0" zoomScale="85" zoomScaleNormal="85" workbookViewId="0">
      <selection activeCell="A2" sqref="A2:S2"/>
    </sheetView>
  </sheetViews>
  <sheetFormatPr defaultRowHeight="15" x14ac:dyDescent="0.25"/>
  <cols>
    <col min="1" max="1" width="23.7109375" style="15" customWidth="1"/>
    <col min="2" max="2" width="10.7109375" style="15" hidden="1" customWidth="1"/>
    <col min="3" max="17" width="11.7109375" style="15" customWidth="1"/>
    <col min="18" max="18" width="11.7109375" style="14" customWidth="1"/>
    <col min="19" max="19" width="11.7109375" customWidth="1"/>
  </cols>
  <sheetData>
    <row r="1" spans="1:24" s="15" customFormat="1" x14ac:dyDescent="0.25">
      <c r="R1" s="14"/>
    </row>
    <row r="2" spans="1:24" s="25" customFormat="1" ht="30" customHeight="1" x14ac:dyDescent="0.25">
      <c r="A2" s="168" t="s">
        <v>71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24" s="25" customFormat="1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34" t="s">
        <v>65</v>
      </c>
    </row>
    <row r="4" spans="1:24" ht="24.95" customHeight="1" x14ac:dyDescent="0.25">
      <c r="A4" s="140" t="s">
        <v>1</v>
      </c>
      <c r="B4" s="3"/>
      <c r="C4" s="163" t="s">
        <v>67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</row>
    <row r="5" spans="1:24" ht="24.95" customHeight="1" x14ac:dyDescent="0.25">
      <c r="A5" s="140"/>
      <c r="B5" s="3"/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3">
        <v>2010</v>
      </c>
      <c r="K5" s="71">
        <v>2011</v>
      </c>
      <c r="L5" s="71">
        <v>2012</v>
      </c>
      <c r="M5" s="71">
        <v>2013</v>
      </c>
      <c r="N5" s="71">
        <v>2014</v>
      </c>
      <c r="O5" s="71">
        <v>2015</v>
      </c>
      <c r="P5" s="17">
        <v>2016</v>
      </c>
      <c r="Q5" s="17">
        <v>2017</v>
      </c>
      <c r="R5" s="17">
        <v>2018</v>
      </c>
      <c r="S5" s="17">
        <v>2019</v>
      </c>
      <c r="T5" s="15"/>
      <c r="U5" s="15"/>
    </row>
    <row r="6" spans="1:24" ht="20.100000000000001" customHeight="1" x14ac:dyDescent="0.25">
      <c r="A6" s="8" t="s">
        <v>29</v>
      </c>
      <c r="B6" s="8"/>
      <c r="C6" s="105">
        <v>1.140828931269855</v>
      </c>
      <c r="D6" s="105">
        <v>5.7599655830962604</v>
      </c>
      <c r="E6" s="105">
        <v>3.2021312605960528</v>
      </c>
      <c r="F6" s="105">
        <v>3.961988297674135</v>
      </c>
      <c r="G6" s="105">
        <v>6.0698711759404222</v>
      </c>
      <c r="H6" s="105">
        <v>5.0941942936278295</v>
      </c>
      <c r="I6" s="105">
        <v>-0.12581137383896879</v>
      </c>
      <c r="J6" s="105">
        <v>7.5282262791049437</v>
      </c>
      <c r="K6" s="105">
        <v>3.9744230794471092</v>
      </c>
      <c r="L6" s="105">
        <v>1.9211759850946031</v>
      </c>
      <c r="M6" s="105">
        <v>3.0048226702888536</v>
      </c>
      <c r="N6" s="105">
        <v>0.50395655751429569</v>
      </c>
      <c r="O6" s="105">
        <v>-3.5457770257123267</v>
      </c>
      <c r="P6" s="105">
        <v>-3.2759169063210747</v>
      </c>
      <c r="Q6" s="105">
        <v>1.3228690539081267</v>
      </c>
      <c r="R6" s="105">
        <v>1.7836667613698953</v>
      </c>
      <c r="S6" s="105">
        <v>1.2207778227194543</v>
      </c>
      <c r="T6" s="83">
        <f>(R6/100)+1</f>
        <v>1.017836667613699</v>
      </c>
      <c r="U6" s="83">
        <f>(S6/100)+1</f>
        <v>1.0122077782271945</v>
      </c>
      <c r="W6" s="83"/>
      <c r="X6" s="83"/>
    </row>
    <row r="7" spans="1:24" ht="20.100000000000001" customHeight="1" x14ac:dyDescent="0.25">
      <c r="A7" s="1" t="s">
        <v>58</v>
      </c>
      <c r="B7" s="1"/>
      <c r="C7" s="106">
        <v>5.8288355472792208</v>
      </c>
      <c r="D7" s="106">
        <v>9.6765286489317148</v>
      </c>
      <c r="E7" s="106">
        <v>5.5488753431548909</v>
      </c>
      <c r="F7" s="106">
        <v>4.9639772406681937</v>
      </c>
      <c r="G7" s="106">
        <v>3.8176000341235694</v>
      </c>
      <c r="H7" s="106">
        <v>3.8985461380862674</v>
      </c>
      <c r="I7" s="106">
        <v>8.9598537315271898E-3</v>
      </c>
      <c r="J7" s="106">
        <v>10.145248768361338</v>
      </c>
      <c r="K7" s="106">
        <v>6.5159981039676795</v>
      </c>
      <c r="L7" s="106">
        <v>3.2213681161797902</v>
      </c>
      <c r="M7" s="106">
        <v>2.9415629052382375</v>
      </c>
      <c r="N7" s="106">
        <v>2.973739544572318</v>
      </c>
      <c r="O7" s="106">
        <v>-2.5846651032722434</v>
      </c>
      <c r="P7" s="106">
        <v>-4.5972615714859995</v>
      </c>
      <c r="Q7" s="106">
        <v>3.7781548516682806</v>
      </c>
      <c r="R7" s="106">
        <v>3.392568084687464</v>
      </c>
      <c r="S7" s="106">
        <v>0.45841264229156131</v>
      </c>
      <c r="T7" s="83">
        <f t="shared" ref="T7:T38" si="0">(R7/100)+1</f>
        <v>1.0339256808468746</v>
      </c>
      <c r="U7" s="83">
        <f t="shared" ref="U7:U38" si="1">(S7/100)+1</f>
        <v>1.0045841264229156</v>
      </c>
      <c r="W7" s="83"/>
      <c r="X7" s="83"/>
    </row>
    <row r="8" spans="1:24" ht="20.100000000000001" customHeight="1" x14ac:dyDescent="0.25">
      <c r="A8" s="13" t="s">
        <v>2</v>
      </c>
      <c r="B8" s="13"/>
      <c r="C8" s="107">
        <v>3.2720534173459104</v>
      </c>
      <c r="D8" s="107">
        <v>13.266172093638939</v>
      </c>
      <c r="E8" s="107">
        <v>1.351056617804236</v>
      </c>
      <c r="F8" s="107">
        <v>4.8383144461494165</v>
      </c>
      <c r="G8" s="107">
        <v>6.8833177167779258</v>
      </c>
      <c r="H8" s="107">
        <v>2.3390431582674065</v>
      </c>
      <c r="I8" s="107">
        <v>7.0934574593227273</v>
      </c>
      <c r="J8" s="107">
        <v>11.81857421885535</v>
      </c>
      <c r="K8" s="107">
        <v>5.2253044880734789</v>
      </c>
      <c r="L8" s="107">
        <v>3.3471516095591403</v>
      </c>
      <c r="M8" s="107">
        <v>0.82519871462569672</v>
      </c>
      <c r="N8" s="107">
        <v>3.7248318457963281</v>
      </c>
      <c r="O8" s="107">
        <v>-3.1267707194138961</v>
      </c>
      <c r="P8" s="107">
        <v>-4.1329554133122226</v>
      </c>
      <c r="Q8" s="107">
        <v>5.3948368421075088</v>
      </c>
      <c r="R8" s="107">
        <v>3.2337597025419607</v>
      </c>
      <c r="S8" s="18">
        <v>1.0211516219670536</v>
      </c>
      <c r="T8" s="83">
        <f t="shared" si="0"/>
        <v>1.0323375970254196</v>
      </c>
      <c r="U8" s="83">
        <f t="shared" si="1"/>
        <v>1.0102115162196705</v>
      </c>
      <c r="W8" s="83"/>
      <c r="X8" s="83"/>
    </row>
    <row r="9" spans="1:24" ht="20.100000000000001" customHeight="1" x14ac:dyDescent="0.25">
      <c r="A9" s="13" t="s">
        <v>3</v>
      </c>
      <c r="B9" s="13"/>
      <c r="C9" s="107">
        <v>2.1343288661162196</v>
      </c>
      <c r="D9" s="107">
        <v>13.518689397900264</v>
      </c>
      <c r="E9" s="107">
        <v>2.6613601138467891</v>
      </c>
      <c r="F9" s="107">
        <v>7.2037474430789672</v>
      </c>
      <c r="G9" s="107">
        <v>4.4152945128732135</v>
      </c>
      <c r="H9" s="107">
        <v>6.1505513450716087</v>
      </c>
      <c r="I9" s="107">
        <v>2.5480826981817639</v>
      </c>
      <c r="J9" s="107">
        <v>7.2635948558489538</v>
      </c>
      <c r="K9" s="107">
        <v>4.2816939528901088</v>
      </c>
      <c r="L9" s="107">
        <v>6.1814217548644024</v>
      </c>
      <c r="M9" s="107">
        <v>2.2804389265999037</v>
      </c>
      <c r="N9" s="107">
        <v>4.405880185767308</v>
      </c>
      <c r="O9" s="107">
        <v>-1.5007050249457143</v>
      </c>
      <c r="P9" s="107">
        <v>-2.4160188044531905</v>
      </c>
      <c r="Q9" s="107">
        <v>0.19661971765319031</v>
      </c>
      <c r="R9" s="107">
        <v>0.52950220545828763</v>
      </c>
      <c r="S9" s="18">
        <v>0.22514018118444667</v>
      </c>
      <c r="T9" s="83">
        <f t="shared" si="0"/>
        <v>1.0052950220545829</v>
      </c>
      <c r="U9" s="83">
        <f t="shared" si="1"/>
        <v>1.0022514018118445</v>
      </c>
      <c r="W9" s="83"/>
      <c r="X9" s="83"/>
    </row>
    <row r="10" spans="1:24" ht="20.100000000000001" customHeight="1" x14ac:dyDescent="0.25">
      <c r="A10" s="13" t="s">
        <v>4</v>
      </c>
      <c r="B10" s="13"/>
      <c r="C10" s="107">
        <v>4.9552570174410837</v>
      </c>
      <c r="D10" s="107">
        <v>10.580568250918265</v>
      </c>
      <c r="E10" s="107">
        <v>9.0301743667238643</v>
      </c>
      <c r="F10" s="107">
        <v>2.2102502823505565</v>
      </c>
      <c r="G10" s="107">
        <v>4.7087197643847833</v>
      </c>
      <c r="H10" s="107">
        <v>2.489680033521724</v>
      </c>
      <c r="I10" s="107">
        <v>-0.17913954954202893</v>
      </c>
      <c r="J10" s="107">
        <v>9.8328773635812929</v>
      </c>
      <c r="K10" s="107">
        <v>10.351727607352634</v>
      </c>
      <c r="L10" s="107">
        <v>1.3677884374458271</v>
      </c>
      <c r="M10" s="107">
        <v>4.3662778980972483</v>
      </c>
      <c r="N10" s="107">
        <v>0.239543156635591</v>
      </c>
      <c r="O10" s="107">
        <v>-5.4415241260036717</v>
      </c>
      <c r="P10" s="107">
        <v>-6.8078480415705851</v>
      </c>
      <c r="Q10" s="107">
        <v>5.2130517720575753</v>
      </c>
      <c r="R10" s="107">
        <v>5.0878958806467978</v>
      </c>
      <c r="S10" s="18">
        <v>2.2528019348877937</v>
      </c>
      <c r="T10" s="83">
        <f t="shared" si="0"/>
        <v>1.050878958806468</v>
      </c>
      <c r="U10" s="83">
        <f t="shared" si="1"/>
        <v>1.0225280193488779</v>
      </c>
      <c r="W10" s="83"/>
      <c r="X10" s="83"/>
    </row>
    <row r="11" spans="1:24" ht="20.100000000000001" customHeight="1" x14ac:dyDescent="0.25">
      <c r="A11" s="13" t="s">
        <v>5</v>
      </c>
      <c r="B11" s="13"/>
      <c r="C11" s="107">
        <v>1.9078614967843466</v>
      </c>
      <c r="D11" s="107">
        <v>6.7026378760654204</v>
      </c>
      <c r="E11" s="107">
        <v>7.3008148412660345</v>
      </c>
      <c r="F11" s="107">
        <v>9.3217310745212991</v>
      </c>
      <c r="G11" s="107">
        <v>-1.8730865884189485</v>
      </c>
      <c r="H11" s="107">
        <v>6.6406575185474548</v>
      </c>
      <c r="I11" s="107">
        <v>5.6941537353928151</v>
      </c>
      <c r="J11" s="107">
        <v>8.8616072982180327</v>
      </c>
      <c r="K11" s="107">
        <v>3.2114478539834845</v>
      </c>
      <c r="L11" s="107">
        <v>4.8220174745347011</v>
      </c>
      <c r="M11" s="107">
        <v>5.5007799978971983</v>
      </c>
      <c r="N11" s="107">
        <v>2.4933453555615825</v>
      </c>
      <c r="O11" s="107">
        <v>-0.29387331013597251</v>
      </c>
      <c r="P11" s="107">
        <v>0.19869400490131195</v>
      </c>
      <c r="Q11" s="107">
        <v>2.4484772622490159</v>
      </c>
      <c r="R11" s="107">
        <v>4.7683138674806669</v>
      </c>
      <c r="S11" s="18">
        <v>3.8076262717969378</v>
      </c>
      <c r="T11" s="83">
        <f t="shared" si="0"/>
        <v>1.0476831386748067</v>
      </c>
      <c r="U11" s="83">
        <f t="shared" si="1"/>
        <v>1.0380762627179694</v>
      </c>
      <c r="W11" s="83"/>
      <c r="X11" s="83"/>
    </row>
    <row r="12" spans="1:24" ht="20.100000000000001" customHeight="1" x14ac:dyDescent="0.25">
      <c r="A12" s="9" t="s">
        <v>6</v>
      </c>
      <c r="B12" s="9"/>
      <c r="C12" s="107">
        <v>7.1083903109029345</v>
      </c>
      <c r="D12" s="107">
        <v>8.4070625406382113</v>
      </c>
      <c r="E12" s="107">
        <v>4.2268476132615973</v>
      </c>
      <c r="F12" s="107">
        <v>6.6973340723953223</v>
      </c>
      <c r="G12" s="107">
        <v>2.2356097745056092</v>
      </c>
      <c r="H12" s="107">
        <v>4.738506890507721</v>
      </c>
      <c r="I12" s="107">
        <v>-3.4108663141075302</v>
      </c>
      <c r="J12" s="107">
        <v>8.971395664179326</v>
      </c>
      <c r="K12" s="107">
        <v>4.3912765588504543</v>
      </c>
      <c r="L12" s="107">
        <v>3.1889242142445484</v>
      </c>
      <c r="M12" s="107">
        <v>2.5418962824510505</v>
      </c>
      <c r="N12" s="107">
        <v>4.0594712618251316</v>
      </c>
      <c r="O12" s="107">
        <v>-0.89300230724260743</v>
      </c>
      <c r="P12" s="107">
        <v>-3.9538893765278194</v>
      </c>
      <c r="Q12" s="107">
        <v>3.2135877445854</v>
      </c>
      <c r="R12" s="107">
        <v>2.973855526195579</v>
      </c>
      <c r="S12" s="18">
        <v>-2.3124752958019634</v>
      </c>
      <c r="T12" s="83">
        <f t="shared" si="0"/>
        <v>1.0297385552619558</v>
      </c>
      <c r="U12" s="83">
        <f t="shared" si="1"/>
        <v>0.97687524704198037</v>
      </c>
      <c r="W12" s="83"/>
      <c r="X12" s="83"/>
    </row>
    <row r="13" spans="1:24" ht="20.100000000000001" customHeight="1" x14ac:dyDescent="0.25">
      <c r="A13" s="9" t="s">
        <v>7</v>
      </c>
      <c r="B13" s="9"/>
      <c r="C13" s="107">
        <v>7.8952469436777584</v>
      </c>
      <c r="D13" s="107">
        <v>6.4779991321870289</v>
      </c>
      <c r="E13" s="107">
        <v>6.2765728052918579</v>
      </c>
      <c r="F13" s="107">
        <v>6.9406639507672674</v>
      </c>
      <c r="G13" s="107">
        <v>4.4299981892995888</v>
      </c>
      <c r="H13" s="107">
        <v>3.0347557044702267</v>
      </c>
      <c r="I13" s="107">
        <v>2.3377589802426213</v>
      </c>
      <c r="J13" s="107">
        <v>8.9461289600469396</v>
      </c>
      <c r="K13" s="107">
        <v>3.5963565725063207</v>
      </c>
      <c r="L13" s="107">
        <v>9.2252546493646115</v>
      </c>
      <c r="M13" s="107">
        <v>3.4022884174191637</v>
      </c>
      <c r="N13" s="107">
        <v>1.6665263526865814</v>
      </c>
      <c r="O13" s="107">
        <v>-5.4626039552787216</v>
      </c>
      <c r="P13" s="107">
        <v>-4.8399452336507887</v>
      </c>
      <c r="Q13" s="107">
        <v>1.7319575165774204</v>
      </c>
      <c r="R13" s="107">
        <v>2.3096913362373739</v>
      </c>
      <c r="S13" s="18">
        <v>2.3106403028114952</v>
      </c>
      <c r="T13" s="83">
        <f t="shared" si="0"/>
        <v>1.0230969133623737</v>
      </c>
      <c r="U13" s="83">
        <f t="shared" si="1"/>
        <v>1.023106403028115</v>
      </c>
      <c r="W13" s="83"/>
      <c r="X13" s="83"/>
    </row>
    <row r="14" spans="1:24" ht="20.100000000000001" customHeight="1" x14ac:dyDescent="0.25">
      <c r="A14" s="9" t="s">
        <v>8</v>
      </c>
      <c r="B14" s="9"/>
      <c r="C14" s="107">
        <v>9.2683730678318597</v>
      </c>
      <c r="D14" s="107">
        <v>7.6908399565478236</v>
      </c>
      <c r="E14" s="107">
        <v>4.229558769333619</v>
      </c>
      <c r="F14" s="107">
        <v>4.0356116209953052</v>
      </c>
      <c r="G14" s="107">
        <v>5.2912821757995276</v>
      </c>
      <c r="H14" s="107">
        <v>6.0177126291091287</v>
      </c>
      <c r="I14" s="107">
        <v>2.9028801316381081</v>
      </c>
      <c r="J14" s="107">
        <v>16.922745479314251</v>
      </c>
      <c r="K14" s="107">
        <v>8.8117466814883638</v>
      </c>
      <c r="L14" s="107">
        <v>5.1930865775219326</v>
      </c>
      <c r="M14" s="107">
        <v>2.2376377824918192</v>
      </c>
      <c r="N14" s="107">
        <v>6.195481351990062</v>
      </c>
      <c r="O14" s="107">
        <v>-0.41020957625658161</v>
      </c>
      <c r="P14" s="107">
        <v>-4.0892290746677995</v>
      </c>
      <c r="Q14" s="107">
        <v>3.1343450622806301</v>
      </c>
      <c r="R14" s="107">
        <v>2.0677275377432469</v>
      </c>
      <c r="S14" s="18">
        <v>5.2209272373003435</v>
      </c>
      <c r="T14" s="83">
        <f t="shared" si="0"/>
        <v>1.0206772753774325</v>
      </c>
      <c r="U14" s="83">
        <f t="shared" si="1"/>
        <v>1.0522092723730034</v>
      </c>
      <c r="W14" s="83"/>
      <c r="X14" s="83"/>
    </row>
    <row r="15" spans="1:24" ht="20.100000000000001" customHeight="1" x14ac:dyDescent="0.25">
      <c r="A15" s="1" t="s">
        <v>59</v>
      </c>
      <c r="B15" s="1"/>
      <c r="C15" s="109">
        <v>1.5854184861624043</v>
      </c>
      <c r="D15" s="109">
        <v>6.6675122216162785</v>
      </c>
      <c r="E15" s="109">
        <v>3.8403374308676241</v>
      </c>
      <c r="F15" s="109">
        <v>4.588519964919735</v>
      </c>
      <c r="G15" s="109">
        <v>4.6888820778447693</v>
      </c>
      <c r="H15" s="109">
        <v>5.3749271308702662</v>
      </c>
      <c r="I15" s="109">
        <v>1.0187240671788667</v>
      </c>
      <c r="J15" s="109">
        <v>6.6118299494684729</v>
      </c>
      <c r="K15" s="109">
        <v>4.0626832957284087</v>
      </c>
      <c r="L15" s="109">
        <v>2.9802690082097572</v>
      </c>
      <c r="M15" s="109">
        <v>3.0648750305779071</v>
      </c>
      <c r="N15" s="109">
        <v>2.8180118757834105</v>
      </c>
      <c r="O15" s="109">
        <v>-3.3518985319637817</v>
      </c>
      <c r="P15" s="109">
        <v>-4.5474181174099186</v>
      </c>
      <c r="Q15" s="106">
        <v>1.6476225289709268</v>
      </c>
      <c r="R15" s="106">
        <v>1.8002584395386156</v>
      </c>
      <c r="S15" s="106">
        <v>1.1729317319821408</v>
      </c>
      <c r="T15" s="83">
        <f t="shared" si="0"/>
        <v>1.0180025843953862</v>
      </c>
      <c r="U15" s="83">
        <f t="shared" si="1"/>
        <v>1.0117293173198214</v>
      </c>
      <c r="W15" s="83"/>
      <c r="X15" s="83"/>
    </row>
    <row r="16" spans="1:24" ht="20.100000000000001" customHeight="1" x14ac:dyDescent="0.25">
      <c r="A16" s="9" t="s">
        <v>9</v>
      </c>
      <c r="B16" s="9"/>
      <c r="C16" s="107">
        <v>5.0277634778788993</v>
      </c>
      <c r="D16" s="107">
        <v>7.189003401227323</v>
      </c>
      <c r="E16" s="107">
        <v>5.9060508108671472</v>
      </c>
      <c r="F16" s="107">
        <v>3.5678641589002025</v>
      </c>
      <c r="G16" s="107">
        <v>7.0110521639397572</v>
      </c>
      <c r="H16" s="107">
        <v>4.9680479130914001</v>
      </c>
      <c r="I16" s="107">
        <v>0.6228333278947229</v>
      </c>
      <c r="J16" s="107">
        <v>8.1793427056574544</v>
      </c>
      <c r="K16" s="107">
        <v>6.5442541969035872</v>
      </c>
      <c r="L16" s="107">
        <v>4.261762229186683</v>
      </c>
      <c r="M16" s="107">
        <v>5.5505884565473451</v>
      </c>
      <c r="N16" s="107">
        <v>3.9360248424845201</v>
      </c>
      <c r="O16" s="107">
        <v>-4.0898102652121899</v>
      </c>
      <c r="P16" s="107">
        <v>-5.6063198036856665</v>
      </c>
      <c r="Q16" s="123">
        <v>5.3268062170056751</v>
      </c>
      <c r="R16" s="107">
        <v>2.861094522385077</v>
      </c>
      <c r="S16" s="18">
        <v>0.67853843293006477</v>
      </c>
      <c r="T16" s="83">
        <f t="shared" si="0"/>
        <v>1.0286109452238508</v>
      </c>
      <c r="U16" s="83">
        <f t="shared" si="1"/>
        <v>1.0067853843293006</v>
      </c>
      <c r="W16" s="83"/>
      <c r="X16" s="83"/>
    </row>
    <row r="17" spans="1:24" ht="20.100000000000001" customHeight="1" x14ac:dyDescent="0.25">
      <c r="A17" s="9" t="s">
        <v>10</v>
      </c>
      <c r="B17" s="9"/>
      <c r="C17" s="107">
        <v>5.6579765635260015</v>
      </c>
      <c r="D17" s="107">
        <v>7.695955565467405</v>
      </c>
      <c r="E17" s="107">
        <v>3.948966035922119</v>
      </c>
      <c r="F17" s="107">
        <v>5.5972559422930113</v>
      </c>
      <c r="G17" s="107">
        <v>5.380674247920525</v>
      </c>
      <c r="H17" s="107">
        <v>6.2455401560246759</v>
      </c>
      <c r="I17" s="107">
        <v>6.2821664271112798</v>
      </c>
      <c r="J17" s="107">
        <v>4.2322570370322499</v>
      </c>
      <c r="K17" s="107">
        <v>5.1816721207615046</v>
      </c>
      <c r="L17" s="107">
        <v>6.1479380932380367</v>
      </c>
      <c r="M17" s="107">
        <v>2.3210524653032971</v>
      </c>
      <c r="N17" s="107">
        <v>5.3443695783445211</v>
      </c>
      <c r="O17" s="107">
        <v>-1.1180999768682698</v>
      </c>
      <c r="P17" s="107">
        <v>-6.3176726317075715</v>
      </c>
      <c r="Q17" s="123">
        <v>7.735382069369523</v>
      </c>
      <c r="R17" s="107">
        <v>2.113751579409251</v>
      </c>
      <c r="S17" s="18">
        <v>-0.57343972990072656</v>
      </c>
      <c r="T17" s="83">
        <f t="shared" si="0"/>
        <v>1.0211375157940925</v>
      </c>
      <c r="U17" s="83">
        <f t="shared" si="1"/>
        <v>0.99426560270099273</v>
      </c>
      <c r="W17" s="83"/>
      <c r="X17" s="83"/>
    </row>
    <row r="18" spans="1:24" ht="20.100000000000001" customHeight="1" x14ac:dyDescent="0.25">
      <c r="A18" s="9" t="s">
        <v>11</v>
      </c>
      <c r="B18" s="9"/>
      <c r="C18" s="107">
        <v>1.299479503772516</v>
      </c>
      <c r="D18" s="107">
        <v>5.1740089834385605</v>
      </c>
      <c r="E18" s="107">
        <v>2.4841196411412581</v>
      </c>
      <c r="F18" s="107">
        <v>8.1857773148398927</v>
      </c>
      <c r="G18" s="107">
        <v>3.063512261852086</v>
      </c>
      <c r="H18" s="107">
        <v>7.872216639680385</v>
      </c>
      <c r="I18" s="107">
        <v>0.37115598645747205</v>
      </c>
      <c r="J18" s="107">
        <v>6.7510342985480198</v>
      </c>
      <c r="K18" s="107">
        <v>3.8886549614888244</v>
      </c>
      <c r="L18" s="107">
        <v>1.6315107162351739</v>
      </c>
      <c r="M18" s="107">
        <v>5.063343745840676</v>
      </c>
      <c r="N18" s="107">
        <v>4.1829135672930784</v>
      </c>
      <c r="O18" s="107">
        <v>-3.4161153666407373</v>
      </c>
      <c r="P18" s="107">
        <v>-4.0790151693771985</v>
      </c>
      <c r="Q18" s="123">
        <v>1.4909350796192822</v>
      </c>
      <c r="R18" s="107">
        <v>1.4467580962437498</v>
      </c>
      <c r="S18" s="18">
        <v>2.0935786434902459</v>
      </c>
      <c r="T18" s="83">
        <f t="shared" si="0"/>
        <v>1.0144675809624375</v>
      </c>
      <c r="U18" s="83">
        <f t="shared" si="1"/>
        <v>1.0209357864349025</v>
      </c>
      <c r="W18" s="83"/>
      <c r="X18" s="83"/>
    </row>
    <row r="19" spans="1:24" ht="20.100000000000001" customHeight="1" x14ac:dyDescent="0.25">
      <c r="A19" s="9" t="s">
        <v>12</v>
      </c>
      <c r="B19" s="9"/>
      <c r="C19" s="107">
        <v>2.4228222953857959</v>
      </c>
      <c r="D19" s="107">
        <v>4.0658857284675554</v>
      </c>
      <c r="E19" s="107">
        <v>2.3593108795543882</v>
      </c>
      <c r="F19" s="107">
        <v>3.0363409925011409</v>
      </c>
      <c r="G19" s="107">
        <v>2.9639720384435631</v>
      </c>
      <c r="H19" s="107">
        <v>4.3240011656612287</v>
      </c>
      <c r="I19" s="107">
        <v>1.2247636863546907</v>
      </c>
      <c r="J19" s="107">
        <v>4.1483679558860231</v>
      </c>
      <c r="K19" s="107">
        <v>5.3765036181671055</v>
      </c>
      <c r="L19" s="107">
        <v>0.57344773692005191</v>
      </c>
      <c r="M19" s="107">
        <v>4.4585587975471297</v>
      </c>
      <c r="N19" s="107">
        <v>1.5863849840596744</v>
      </c>
      <c r="O19" s="107">
        <v>-1.9964919586305307</v>
      </c>
      <c r="P19" s="107">
        <v>-4.0206685472426233</v>
      </c>
      <c r="Q19" s="123">
        <v>0.52494869891417384</v>
      </c>
      <c r="R19" s="107">
        <v>1.7629748056869454</v>
      </c>
      <c r="S19" s="18">
        <v>1.3830523149141127</v>
      </c>
      <c r="T19" s="83">
        <f t="shared" si="0"/>
        <v>1.0176297480568695</v>
      </c>
      <c r="U19" s="83">
        <f t="shared" si="1"/>
        <v>1.0138305231491411</v>
      </c>
      <c r="W19" s="83"/>
      <c r="X19" s="83"/>
    </row>
    <row r="20" spans="1:24" ht="20.100000000000001" customHeight="1" x14ac:dyDescent="0.25">
      <c r="A20" s="9" t="s">
        <v>13</v>
      </c>
      <c r="B20" s="9"/>
      <c r="C20" s="107">
        <v>5.1899894968135962</v>
      </c>
      <c r="D20" s="107">
        <v>3.5112139484974048</v>
      </c>
      <c r="E20" s="107">
        <v>2.6965201882899636</v>
      </c>
      <c r="F20" s="107">
        <v>7.656112906113588</v>
      </c>
      <c r="G20" s="107">
        <v>2.2017812518350999</v>
      </c>
      <c r="H20" s="107">
        <v>4.545644113987124</v>
      </c>
      <c r="I20" s="107">
        <v>1.4153240772784681</v>
      </c>
      <c r="J20" s="107">
        <v>10.475825395127746</v>
      </c>
      <c r="K20" s="107">
        <v>5.6507480724658166</v>
      </c>
      <c r="L20" s="107">
        <v>4.1118706800932658</v>
      </c>
      <c r="M20" s="107">
        <v>5.7828509007766149</v>
      </c>
      <c r="N20" s="107">
        <v>2.8854336428732807</v>
      </c>
      <c r="O20" s="107">
        <v>-2.6601397158628526</v>
      </c>
      <c r="P20" s="107">
        <v>-3.0762867657387005</v>
      </c>
      <c r="Q20" s="123">
        <v>-6.6573476313169788E-2</v>
      </c>
      <c r="R20" s="107">
        <v>1.1458450847226409</v>
      </c>
      <c r="S20" s="18">
        <v>0.61718736799287743</v>
      </c>
      <c r="T20" s="83">
        <f t="shared" si="0"/>
        <v>1.0114584508472264</v>
      </c>
      <c r="U20" s="83">
        <f t="shared" si="1"/>
        <v>1.0061718736799288</v>
      </c>
      <c r="W20" s="83"/>
      <c r="X20" s="83"/>
    </row>
    <row r="21" spans="1:24" ht="20.100000000000001" customHeight="1" x14ac:dyDescent="0.25">
      <c r="A21" s="9" t="s">
        <v>14</v>
      </c>
      <c r="B21" s="9"/>
      <c r="C21" s="107">
        <v>-2.7433459326686505</v>
      </c>
      <c r="D21" s="107">
        <v>5.1405234555609747</v>
      </c>
      <c r="E21" s="107">
        <v>4.2980870430306961</v>
      </c>
      <c r="F21" s="107">
        <v>4.8970318367230758</v>
      </c>
      <c r="G21" s="107">
        <v>5.3506291033726727</v>
      </c>
      <c r="H21" s="107">
        <v>4.8858610067438857</v>
      </c>
      <c r="I21" s="107">
        <v>1.6031800657727802</v>
      </c>
      <c r="J21" s="107">
        <v>7.2239947178329489</v>
      </c>
      <c r="K21" s="107">
        <v>4.5355012182423327</v>
      </c>
      <c r="L21" s="107">
        <v>3.9352814695292393</v>
      </c>
      <c r="M21" s="107">
        <v>2.8667392140489412</v>
      </c>
      <c r="N21" s="107">
        <v>1.9158673663226544</v>
      </c>
      <c r="O21" s="107">
        <v>-4.2085910525128556</v>
      </c>
      <c r="P21" s="107">
        <v>-2.8997383641022223</v>
      </c>
      <c r="Q21" s="123">
        <v>2.0909040126876555</v>
      </c>
      <c r="R21" s="107">
        <v>1.9209589498512036</v>
      </c>
      <c r="S21" s="18">
        <v>1.0717238494392323</v>
      </c>
      <c r="T21" s="83">
        <f t="shared" si="0"/>
        <v>1.019209589498512</v>
      </c>
      <c r="U21" s="83">
        <f t="shared" si="1"/>
        <v>1.0107172384943923</v>
      </c>
      <c r="W21" s="83"/>
      <c r="X21" s="83"/>
    </row>
    <row r="22" spans="1:24" ht="20.100000000000001" customHeight="1" x14ac:dyDescent="0.25">
      <c r="A22" s="9" t="s">
        <v>15</v>
      </c>
      <c r="B22" s="9"/>
      <c r="C22" s="107">
        <v>-1.1461610561935176</v>
      </c>
      <c r="D22" s="107">
        <v>6.0285539655535736</v>
      </c>
      <c r="E22" s="107">
        <v>3.5593361827405579</v>
      </c>
      <c r="F22" s="107">
        <v>2.8377196843401009</v>
      </c>
      <c r="G22" s="107">
        <v>5.2401658913340032</v>
      </c>
      <c r="H22" s="107">
        <v>6.8073210040648702</v>
      </c>
      <c r="I22" s="107">
        <v>0.96167449615478517</v>
      </c>
      <c r="J22" s="107">
        <v>5.3357228591002004</v>
      </c>
      <c r="K22" s="107">
        <v>4.6522194929765393</v>
      </c>
      <c r="L22" s="107">
        <v>2.0460129057466414</v>
      </c>
      <c r="M22" s="107">
        <v>0.38159994972357669</v>
      </c>
      <c r="N22" s="107">
        <v>4.7657984231854078</v>
      </c>
      <c r="O22" s="107">
        <v>-2.8752660542403552</v>
      </c>
      <c r="P22" s="107">
        <v>-1.3465813368478408</v>
      </c>
      <c r="Q22" s="123">
        <v>3.3300913511588481</v>
      </c>
      <c r="R22" s="107">
        <v>1.1135920462322924</v>
      </c>
      <c r="S22" s="18">
        <v>1.9467863783107164</v>
      </c>
      <c r="T22" s="83">
        <f t="shared" si="0"/>
        <v>1.0111359204623229</v>
      </c>
      <c r="U22" s="83">
        <f t="shared" si="1"/>
        <v>1.0194678637831072</v>
      </c>
      <c r="W22" s="83"/>
      <c r="X22" s="83"/>
    </row>
    <row r="23" spans="1:24" ht="20.100000000000001" customHeight="1" x14ac:dyDescent="0.25">
      <c r="A23" s="9" t="s">
        <v>16</v>
      </c>
      <c r="B23" s="9"/>
      <c r="C23" s="107">
        <v>2.5705769700679948</v>
      </c>
      <c r="D23" s="107">
        <v>6.4650563330555855</v>
      </c>
      <c r="E23" s="107">
        <v>4.2987466639566874</v>
      </c>
      <c r="F23" s="107">
        <v>4.2964986375615632</v>
      </c>
      <c r="G23" s="107">
        <v>6.2597588997034936</v>
      </c>
      <c r="H23" s="107">
        <v>2.6194972903368363</v>
      </c>
      <c r="I23" s="107">
        <v>4.307107650513764</v>
      </c>
      <c r="J23" s="107">
        <v>5.7629383209528706</v>
      </c>
      <c r="K23" s="107">
        <v>4.8465042246622847</v>
      </c>
      <c r="L23" s="107">
        <v>1.4928490892379909</v>
      </c>
      <c r="M23" s="107">
        <v>0.98704035069296925</v>
      </c>
      <c r="N23" s="107">
        <v>0.44747840081793555</v>
      </c>
      <c r="O23" s="107">
        <v>-3.2931048104551053</v>
      </c>
      <c r="P23" s="107">
        <v>-5.1791111368803104</v>
      </c>
      <c r="Q23" s="123">
        <v>-1.1356396349653131</v>
      </c>
      <c r="R23" s="107">
        <v>-1.7878576793212586</v>
      </c>
      <c r="S23" s="18">
        <v>3.5775237331591603</v>
      </c>
      <c r="T23" s="83">
        <f t="shared" si="0"/>
        <v>0.98212142320678741</v>
      </c>
      <c r="U23" s="83">
        <f t="shared" si="1"/>
        <v>1.0357752373315916</v>
      </c>
      <c r="W23" s="83"/>
      <c r="X23" s="83"/>
    </row>
    <row r="24" spans="1:24" ht="20.100000000000001" customHeight="1" x14ac:dyDescent="0.25">
      <c r="A24" s="9" t="s">
        <v>17</v>
      </c>
      <c r="B24" s="9"/>
      <c r="C24" s="107">
        <v>2.3415478294169567</v>
      </c>
      <c r="D24" s="107">
        <v>9.4200839984817755</v>
      </c>
      <c r="E24" s="107">
        <v>4.1498335241760165</v>
      </c>
      <c r="F24" s="107">
        <v>3.00371039648617</v>
      </c>
      <c r="G24" s="107">
        <v>4.8624924718464468</v>
      </c>
      <c r="H24" s="107">
        <v>5.1240890102709935</v>
      </c>
      <c r="I24" s="107">
        <v>-0.28055037021993412</v>
      </c>
      <c r="J24" s="107">
        <v>6.1141003309670205</v>
      </c>
      <c r="K24" s="107">
        <v>2.0586992948963934</v>
      </c>
      <c r="L24" s="107">
        <v>2.9581760027745707</v>
      </c>
      <c r="M24" s="107">
        <v>1.3317241606686903</v>
      </c>
      <c r="N24" s="107">
        <v>2.3067351500248412</v>
      </c>
      <c r="O24" s="107">
        <v>-3.4328823071507419</v>
      </c>
      <c r="P24" s="107">
        <v>-6.1969890162263397</v>
      </c>
      <c r="Q24" s="123">
        <v>4.2379939123815547E-3</v>
      </c>
      <c r="R24" s="107">
        <v>2.3463851946936565</v>
      </c>
      <c r="S24" s="18">
        <v>0.79005771918934098</v>
      </c>
      <c r="T24" s="83">
        <f t="shared" si="0"/>
        <v>1.0234638519469366</v>
      </c>
      <c r="U24" s="83">
        <f t="shared" si="1"/>
        <v>1.0079005771918934</v>
      </c>
      <c r="W24" s="83"/>
      <c r="X24" s="83"/>
    </row>
    <row r="25" spans="1:24" ht="20.100000000000001" customHeight="1" x14ac:dyDescent="0.25">
      <c r="A25" s="1" t="s">
        <v>60</v>
      </c>
      <c r="B25" s="1"/>
      <c r="C25" s="109">
        <v>-0.12365363925878059</v>
      </c>
      <c r="D25" s="109">
        <v>5.3668925817879076</v>
      </c>
      <c r="E25" s="109">
        <v>3.730552636280704</v>
      </c>
      <c r="F25" s="109">
        <v>4.0939483537017152</v>
      </c>
      <c r="G25" s="109">
        <v>6.2674203651708948</v>
      </c>
      <c r="H25" s="109">
        <v>5.6145662710090249</v>
      </c>
      <c r="I25" s="109">
        <v>-0.55281891973165687</v>
      </c>
      <c r="J25" s="109">
        <v>7.5720865426305739</v>
      </c>
      <c r="K25" s="109">
        <v>3.5036708511969827</v>
      </c>
      <c r="L25" s="109">
        <v>1.7983342807880831</v>
      </c>
      <c r="M25" s="109">
        <v>1.965410803333989</v>
      </c>
      <c r="N25" s="109">
        <v>-0.45951581799044128</v>
      </c>
      <c r="O25" s="109">
        <v>-3.7841027605669542</v>
      </c>
      <c r="P25" s="109">
        <v>-3.2214193154462389</v>
      </c>
      <c r="Q25" s="109">
        <v>0.16269890836748679</v>
      </c>
      <c r="R25" s="109">
        <v>1.4148209965889169</v>
      </c>
      <c r="S25" s="109">
        <v>1.0009257838871743</v>
      </c>
      <c r="T25" s="83">
        <f t="shared" si="0"/>
        <v>1.0141482099658892</v>
      </c>
      <c r="U25" s="83">
        <f t="shared" si="1"/>
        <v>1.0100092578388717</v>
      </c>
      <c r="W25" s="83"/>
      <c r="X25" s="83"/>
    </row>
    <row r="26" spans="1:24" ht="20.100000000000001" customHeight="1" x14ac:dyDescent="0.25">
      <c r="A26" s="9" t="s">
        <v>18</v>
      </c>
      <c r="B26" s="9"/>
      <c r="C26" s="107">
        <v>2.1268809216943296</v>
      </c>
      <c r="D26" s="107">
        <v>5.8869897680909</v>
      </c>
      <c r="E26" s="107">
        <v>4.0214063606790251</v>
      </c>
      <c r="F26" s="107">
        <v>3.9096346273777893</v>
      </c>
      <c r="G26" s="107">
        <v>5.5249148749772825</v>
      </c>
      <c r="H26" s="107">
        <v>4.6788565918891356</v>
      </c>
      <c r="I26" s="107">
        <v>-3.9221932895657341</v>
      </c>
      <c r="J26" s="107">
        <v>9.0840869568320937</v>
      </c>
      <c r="K26" s="107">
        <v>2.4803745440476366</v>
      </c>
      <c r="L26" s="107">
        <v>3.3258857321903479</v>
      </c>
      <c r="M26" s="107">
        <v>0.46625536475135565</v>
      </c>
      <c r="N26" s="107">
        <v>-0.70053751611695025</v>
      </c>
      <c r="O26" s="107">
        <v>-4.2636030889767422</v>
      </c>
      <c r="P26" s="107">
        <v>-1.9951042812217934</v>
      </c>
      <c r="Q26" s="107">
        <v>1.6648773546180218</v>
      </c>
      <c r="R26" s="107">
        <v>1.3260347697431341</v>
      </c>
      <c r="S26" s="18">
        <v>-4.6222794549799495E-3</v>
      </c>
      <c r="T26" s="83">
        <f t="shared" si="0"/>
        <v>1.0132603476974313</v>
      </c>
      <c r="U26" s="83">
        <f t="shared" si="1"/>
        <v>0.9999537772054502</v>
      </c>
      <c r="W26" s="83"/>
      <c r="X26" s="83"/>
    </row>
    <row r="27" spans="1:24" ht="20.100000000000001" customHeight="1" x14ac:dyDescent="0.25">
      <c r="A27" s="9" t="s">
        <v>19</v>
      </c>
      <c r="B27" s="9"/>
      <c r="C27" s="107">
        <v>2.9365994443836474</v>
      </c>
      <c r="D27" s="107">
        <v>4.2666637735792046</v>
      </c>
      <c r="E27" s="107">
        <v>3.5414751101426889</v>
      </c>
      <c r="F27" s="107">
        <v>8.5275604651337886</v>
      </c>
      <c r="G27" s="107">
        <v>7.1185821263707094</v>
      </c>
      <c r="H27" s="107">
        <v>8.6232967165767782</v>
      </c>
      <c r="I27" s="107">
        <v>-6.9248585136553515</v>
      </c>
      <c r="J27" s="107">
        <v>15.229842005168347</v>
      </c>
      <c r="K27" s="107">
        <v>7.4069710726510696</v>
      </c>
      <c r="L27" s="107">
        <v>-0.72950882705528075</v>
      </c>
      <c r="M27" s="107">
        <v>-9.6276279777351981E-2</v>
      </c>
      <c r="N27" s="107">
        <v>3.3143130427251144</v>
      </c>
      <c r="O27" s="107">
        <v>-2.1000851018844968</v>
      </c>
      <c r="P27" s="107">
        <v>-5.2366027283946455</v>
      </c>
      <c r="Q27" s="107">
        <v>0.47110689343752288</v>
      </c>
      <c r="R27" s="107">
        <v>3.0465736377470298</v>
      </c>
      <c r="S27" s="18">
        <v>-3.755763612506724</v>
      </c>
      <c r="T27" s="83">
        <f t="shared" si="0"/>
        <v>1.0304657363774703</v>
      </c>
      <c r="U27" s="83">
        <f t="shared" si="1"/>
        <v>0.96244236387493276</v>
      </c>
      <c r="W27" s="83"/>
      <c r="X27" s="83"/>
    </row>
    <row r="28" spans="1:24" ht="20.100000000000001" customHeight="1" x14ac:dyDescent="0.25">
      <c r="A28" s="9" t="s">
        <v>20</v>
      </c>
      <c r="B28" s="9"/>
      <c r="C28" s="107">
        <v>-1.0171112780831826</v>
      </c>
      <c r="D28" s="107">
        <v>2.7432806790982367</v>
      </c>
      <c r="E28" s="107">
        <v>2.7805928351434472</v>
      </c>
      <c r="F28" s="107">
        <v>4.091444601748484</v>
      </c>
      <c r="G28" s="107">
        <v>3.3556255195901663</v>
      </c>
      <c r="H28" s="107">
        <v>4.0501634371002737</v>
      </c>
      <c r="I28" s="107">
        <v>1.921179422674002</v>
      </c>
      <c r="J28" s="107">
        <v>4.977324474929179</v>
      </c>
      <c r="K28" s="107">
        <v>2.6408629119053284</v>
      </c>
      <c r="L28" s="107">
        <v>2.0373413630055959</v>
      </c>
      <c r="M28" s="107">
        <v>1.290999326633302</v>
      </c>
      <c r="N28" s="107">
        <v>1.5293404242058495</v>
      </c>
      <c r="O28" s="107">
        <v>-2.7888441858789581</v>
      </c>
      <c r="P28" s="107">
        <v>-4.3908975679062046</v>
      </c>
      <c r="Q28" s="107">
        <v>-1.5767183408713747</v>
      </c>
      <c r="R28" s="107">
        <v>0.97837038646237939</v>
      </c>
      <c r="S28" s="18">
        <v>0.49874941222414204</v>
      </c>
      <c r="T28" s="83">
        <f t="shared" si="0"/>
        <v>1.0097837038646238</v>
      </c>
      <c r="U28" s="83">
        <f t="shared" si="1"/>
        <v>1.0049874941222414</v>
      </c>
      <c r="W28" s="83"/>
      <c r="X28" s="83"/>
    </row>
    <row r="29" spans="1:24" ht="20.100000000000001" customHeight="1" x14ac:dyDescent="0.25">
      <c r="A29" s="9" t="s">
        <v>21</v>
      </c>
      <c r="B29" s="9"/>
      <c r="C29" s="107">
        <v>-0.50395246269069327</v>
      </c>
      <c r="D29" s="107">
        <v>6.1976193074423369</v>
      </c>
      <c r="E29" s="107">
        <v>4.0164219433983961</v>
      </c>
      <c r="F29" s="107">
        <v>3.8610179296719283</v>
      </c>
      <c r="G29" s="107">
        <v>7.4622482243311694</v>
      </c>
      <c r="H29" s="107">
        <v>6.2011003526848629</v>
      </c>
      <c r="I29" s="107">
        <v>-0.10944421031019447</v>
      </c>
      <c r="J29" s="107">
        <v>7.6178602441661081</v>
      </c>
      <c r="K29" s="107">
        <v>3.8237867618604149</v>
      </c>
      <c r="L29" s="107">
        <v>1.4740607413577855</v>
      </c>
      <c r="M29" s="107">
        <v>2.7939171264228735</v>
      </c>
      <c r="N29" s="107">
        <v>-1.3774085546801151</v>
      </c>
      <c r="O29" s="107">
        <v>-4.1269314832123811</v>
      </c>
      <c r="P29" s="107">
        <v>-3.027314386777058</v>
      </c>
      <c r="Q29" s="107">
        <v>0.29112239995972011</v>
      </c>
      <c r="R29" s="107">
        <v>1.4899148989123256</v>
      </c>
      <c r="S29" s="18">
        <v>1.7478535571856302</v>
      </c>
      <c r="T29" s="83">
        <f t="shared" si="0"/>
        <v>1.0148991489891233</v>
      </c>
      <c r="U29" s="83">
        <f t="shared" si="1"/>
        <v>1.0174785355718563</v>
      </c>
      <c r="W29" s="83"/>
      <c r="X29" s="83"/>
    </row>
    <row r="30" spans="1:24" ht="20.100000000000001" customHeight="1" x14ac:dyDescent="0.25">
      <c r="A30" s="1" t="s">
        <v>61</v>
      </c>
      <c r="B30" s="1"/>
      <c r="C30" s="109">
        <v>2.7533421664558189</v>
      </c>
      <c r="D30" s="109">
        <v>4.9691592498597226</v>
      </c>
      <c r="E30" s="109">
        <v>-0.43654370798874575</v>
      </c>
      <c r="F30" s="109">
        <v>2.9345791831002721</v>
      </c>
      <c r="G30" s="109">
        <v>6.7797163549110584</v>
      </c>
      <c r="H30" s="109">
        <v>3.0385050077851528</v>
      </c>
      <c r="I30" s="109">
        <v>-1.0555007421086615</v>
      </c>
      <c r="J30" s="109">
        <v>7.6480834695370925</v>
      </c>
      <c r="K30" s="109">
        <v>4.3299479322514323</v>
      </c>
      <c r="L30" s="109">
        <v>-0.39603868125963615</v>
      </c>
      <c r="M30" s="109">
        <v>6.1302900820406236</v>
      </c>
      <c r="N30" s="109">
        <v>-9.7834373200988978E-2</v>
      </c>
      <c r="O30" s="109">
        <v>-4.0762664621575855</v>
      </c>
      <c r="P30" s="109">
        <v>-2.364478477802423</v>
      </c>
      <c r="Q30" s="109">
        <v>2.3836427088869572</v>
      </c>
      <c r="R30" s="109">
        <v>2.1293989162369575</v>
      </c>
      <c r="S30" s="109">
        <v>1.6794718890977833</v>
      </c>
      <c r="T30" s="83">
        <f t="shared" si="0"/>
        <v>1.0212939891623696</v>
      </c>
      <c r="U30" s="83">
        <f t="shared" si="1"/>
        <v>1.0167947188909778</v>
      </c>
      <c r="W30" s="83"/>
      <c r="X30" s="83"/>
    </row>
    <row r="31" spans="1:24" ht="20.100000000000001" customHeight="1" x14ac:dyDescent="0.25">
      <c r="A31" s="9" t="s">
        <v>22</v>
      </c>
      <c r="B31" s="9"/>
      <c r="C31" s="107">
        <v>3.9627580978621735</v>
      </c>
      <c r="D31" s="107">
        <v>5.3511044509389594</v>
      </c>
      <c r="E31" s="107">
        <v>0.57531733043030275</v>
      </c>
      <c r="F31" s="107">
        <v>1.9255501162663613</v>
      </c>
      <c r="G31" s="107">
        <v>7.1583805686437962</v>
      </c>
      <c r="H31" s="107">
        <v>4.0201206080211271</v>
      </c>
      <c r="I31" s="107">
        <v>-1.6810004701671932</v>
      </c>
      <c r="J31" s="107">
        <v>9.886371718602005</v>
      </c>
      <c r="K31" s="107">
        <v>4.6012485089933053</v>
      </c>
      <c r="L31" s="107">
        <v>-2.9221584778860166E-2</v>
      </c>
      <c r="M31" s="107">
        <v>5.5001642414063801</v>
      </c>
      <c r="N31" s="107">
        <v>-1.5094845495494003</v>
      </c>
      <c r="O31" s="107">
        <v>-3.4348774316190211</v>
      </c>
      <c r="P31" s="107">
        <v>-2.5555486930936011</v>
      </c>
      <c r="Q31" s="123">
        <v>1.9780253119078495</v>
      </c>
      <c r="R31" s="107">
        <v>1.2372963200899312</v>
      </c>
      <c r="S31" s="18">
        <v>0.893527608259026</v>
      </c>
      <c r="T31" s="83">
        <f t="shared" si="0"/>
        <v>1.0123729632008993</v>
      </c>
      <c r="U31" s="83">
        <f t="shared" si="1"/>
        <v>1.0089352760825903</v>
      </c>
      <c r="W31" s="83"/>
      <c r="X31" s="83"/>
    </row>
    <row r="32" spans="1:24" ht="20.100000000000001" customHeight="1" x14ac:dyDescent="0.25">
      <c r="A32" s="9" t="s">
        <v>23</v>
      </c>
      <c r="B32" s="9"/>
      <c r="C32" s="107">
        <v>2.1063284730924448</v>
      </c>
      <c r="D32" s="107">
        <v>7.4647714783497188</v>
      </c>
      <c r="E32" s="107">
        <v>1.9729268898910135</v>
      </c>
      <c r="F32" s="107">
        <v>2.6280828032608117</v>
      </c>
      <c r="G32" s="107">
        <v>6.2723275274598089</v>
      </c>
      <c r="H32" s="107">
        <v>1.7437483540312826</v>
      </c>
      <c r="I32" s="107">
        <v>-3.0729187344524789E-2</v>
      </c>
      <c r="J32" s="107">
        <v>5.4492570435807464</v>
      </c>
      <c r="K32" s="107">
        <v>3.5396618761607934</v>
      </c>
      <c r="L32" s="107">
        <v>1.6718161268011622</v>
      </c>
      <c r="M32" s="107">
        <v>3.4732090695212214</v>
      </c>
      <c r="N32" s="107">
        <v>2.3751039328166357</v>
      </c>
      <c r="O32" s="107">
        <v>-4.2140711749289128</v>
      </c>
      <c r="P32" s="107">
        <v>-1.9937568595447597</v>
      </c>
      <c r="Q32" s="123">
        <v>3.9530406419721276</v>
      </c>
      <c r="R32" s="107">
        <v>3.7385525202709546</v>
      </c>
      <c r="S32" s="18">
        <v>3.7947283405795229</v>
      </c>
      <c r="T32" s="83">
        <f t="shared" si="0"/>
        <v>1.0373855252027095</v>
      </c>
      <c r="U32" s="83">
        <f t="shared" si="1"/>
        <v>1.0379472834057952</v>
      </c>
      <c r="W32" s="83"/>
      <c r="X32" s="83"/>
    </row>
    <row r="33" spans="1:24" ht="20.100000000000001" customHeight="1" x14ac:dyDescent="0.25">
      <c r="A33" s="9" t="s">
        <v>24</v>
      </c>
      <c r="B33" s="9"/>
      <c r="C33" s="107">
        <v>2.030376411405066</v>
      </c>
      <c r="D33" s="107">
        <v>3.276359847681487</v>
      </c>
      <c r="E33" s="107">
        <v>-2.7407852116420495</v>
      </c>
      <c r="F33" s="107">
        <v>4.0610592520625488</v>
      </c>
      <c r="G33" s="107">
        <v>6.7396282319306611</v>
      </c>
      <c r="H33" s="107">
        <v>2.8726278089419521</v>
      </c>
      <c r="I33" s="107">
        <v>-1.0993489420789038</v>
      </c>
      <c r="J33" s="107">
        <v>6.8829485924398082</v>
      </c>
      <c r="K33" s="107">
        <v>4.5802667463414215</v>
      </c>
      <c r="L33" s="107">
        <v>-2.1098808374740874</v>
      </c>
      <c r="M33" s="107">
        <v>8.5281403095006425</v>
      </c>
      <c r="N33" s="107">
        <v>-0.27754583646417696</v>
      </c>
      <c r="O33" s="107">
        <v>-4.6067965649304599</v>
      </c>
      <c r="P33" s="107">
        <v>-2.4176544830823654</v>
      </c>
      <c r="Q33" s="123">
        <v>1.7966231934802401</v>
      </c>
      <c r="R33" s="107">
        <v>1.9636629832546104</v>
      </c>
      <c r="S33" s="18">
        <v>1.0562662269357093</v>
      </c>
      <c r="T33" s="83">
        <f t="shared" si="0"/>
        <v>1.0196366298325461</v>
      </c>
      <c r="U33" s="83">
        <f t="shared" si="1"/>
        <v>1.0105626622693571</v>
      </c>
      <c r="W33" s="83"/>
      <c r="X33" s="83"/>
    </row>
    <row r="34" spans="1:24" ht="20.100000000000001" customHeight="1" x14ac:dyDescent="0.25">
      <c r="A34" s="1" t="s">
        <v>62</v>
      </c>
      <c r="B34" s="1"/>
      <c r="C34" s="109">
        <v>3.2974900709417332</v>
      </c>
      <c r="D34" s="109">
        <v>6.3740575617032613</v>
      </c>
      <c r="E34" s="109">
        <v>4.4695334514312623</v>
      </c>
      <c r="F34" s="109">
        <v>3.4618034730906855</v>
      </c>
      <c r="G34" s="109">
        <v>6.9087648558236792</v>
      </c>
      <c r="H34" s="109">
        <v>5.7336003375920264</v>
      </c>
      <c r="I34" s="109">
        <v>2.5093730175113071</v>
      </c>
      <c r="J34" s="109">
        <v>6.9896185687821522</v>
      </c>
      <c r="K34" s="109">
        <v>4.6331635441273056</v>
      </c>
      <c r="L34" s="109">
        <v>4.3795511620418948</v>
      </c>
      <c r="M34" s="109">
        <v>3.8717316783626998</v>
      </c>
      <c r="N34" s="109">
        <v>2.5053530547784364</v>
      </c>
      <c r="O34" s="109">
        <v>-2.0575356664366939</v>
      </c>
      <c r="P34" s="109">
        <v>-2.5731193751062031</v>
      </c>
      <c r="Q34" s="109">
        <v>3.8738784332604359</v>
      </c>
      <c r="R34" s="109">
        <v>2.2210341530350064</v>
      </c>
      <c r="S34" s="109">
        <v>2.1032904998875335</v>
      </c>
      <c r="T34" s="83">
        <f t="shared" si="0"/>
        <v>1.0222103415303501</v>
      </c>
      <c r="U34" s="83">
        <f t="shared" si="1"/>
        <v>1.0210329049988753</v>
      </c>
      <c r="W34" s="83"/>
      <c r="X34" s="83"/>
    </row>
    <row r="35" spans="1:24" ht="20.100000000000001" customHeight="1" x14ac:dyDescent="0.25">
      <c r="A35" s="9" t="s">
        <v>25</v>
      </c>
      <c r="B35" s="9"/>
      <c r="C35" s="107">
        <v>6.5127046762255558</v>
      </c>
      <c r="D35" s="107">
        <v>-0.75246181328059158</v>
      </c>
      <c r="E35" s="107">
        <v>2.569371768889428</v>
      </c>
      <c r="F35" s="107">
        <v>5.7085090968020946</v>
      </c>
      <c r="G35" s="107">
        <v>4.7301715265248179</v>
      </c>
      <c r="H35" s="107">
        <v>5.3358043623407792</v>
      </c>
      <c r="I35" s="107">
        <v>0.72886872243880241</v>
      </c>
      <c r="J35" s="107">
        <v>11.700674190065175</v>
      </c>
      <c r="K35" s="107">
        <v>3.4490802335193083</v>
      </c>
      <c r="L35" s="107">
        <v>5.9982495637481037</v>
      </c>
      <c r="M35" s="107">
        <v>6.5976657804818206</v>
      </c>
      <c r="N35" s="107">
        <v>2.6182092484336339</v>
      </c>
      <c r="O35" s="107">
        <v>-0.27236349128955117</v>
      </c>
      <c r="P35" s="107">
        <v>-2.630455479980931</v>
      </c>
      <c r="Q35" s="123">
        <v>4.8812741022363104</v>
      </c>
      <c r="R35" s="107">
        <v>2.4506399084954555</v>
      </c>
      <c r="S35" s="18">
        <v>-0.52748438867789016</v>
      </c>
      <c r="T35" s="83">
        <f t="shared" si="0"/>
        <v>1.0245063990849546</v>
      </c>
      <c r="U35" s="83">
        <f t="shared" si="1"/>
        <v>0.9947251561132211</v>
      </c>
      <c r="W35" s="83"/>
      <c r="X35" s="83"/>
    </row>
    <row r="36" spans="1:24" ht="20.100000000000001" customHeight="1" x14ac:dyDescent="0.25">
      <c r="A36" s="9" t="s">
        <v>26</v>
      </c>
      <c r="B36" s="9"/>
      <c r="C36" s="107">
        <v>5.1774361760525967</v>
      </c>
      <c r="D36" s="107">
        <v>14.78654250144562</v>
      </c>
      <c r="E36" s="107">
        <v>4.6320893021376319</v>
      </c>
      <c r="F36" s="107">
        <v>-1.9702443145446003</v>
      </c>
      <c r="G36" s="107">
        <v>12.243778812185857</v>
      </c>
      <c r="H36" s="107">
        <v>7.832874356981101</v>
      </c>
      <c r="I36" s="107">
        <v>2.1344112416766148</v>
      </c>
      <c r="J36" s="107">
        <v>6.0312529341715937</v>
      </c>
      <c r="K36" s="107">
        <v>5.6748115223512974</v>
      </c>
      <c r="L36" s="107">
        <v>10.96559742783132</v>
      </c>
      <c r="M36" s="107">
        <v>3.5038019095645634</v>
      </c>
      <c r="N36" s="107">
        <v>4.3889549583700171</v>
      </c>
      <c r="O36" s="107">
        <v>-1.8917203691757756</v>
      </c>
      <c r="P36" s="107">
        <v>-6.2482917166815639</v>
      </c>
      <c r="Q36" s="123">
        <v>12.138085600521208</v>
      </c>
      <c r="R36" s="107">
        <v>4.3226920913415068</v>
      </c>
      <c r="S36" s="18">
        <v>4.1206637919957156</v>
      </c>
      <c r="T36" s="83">
        <f t="shared" si="0"/>
        <v>1.0432269209134151</v>
      </c>
      <c r="U36" s="83">
        <f t="shared" si="1"/>
        <v>1.0412066379199572</v>
      </c>
      <c r="W36" s="83"/>
      <c r="X36" s="83"/>
    </row>
    <row r="37" spans="1:24" ht="20.100000000000001" customHeight="1" x14ac:dyDescent="0.25">
      <c r="A37" s="9" t="s">
        <v>27</v>
      </c>
      <c r="B37" s="9"/>
      <c r="C37" s="107">
        <v>4.6507963028274979</v>
      </c>
      <c r="D37" s="107">
        <v>6.6865896316967044</v>
      </c>
      <c r="E37" s="107">
        <v>3.5328005150252695</v>
      </c>
      <c r="F37" s="107">
        <v>3.0543227643250237</v>
      </c>
      <c r="G37" s="107">
        <v>5.6427321532778407</v>
      </c>
      <c r="H37" s="107">
        <v>6.4477326229676279</v>
      </c>
      <c r="I37" s="107">
        <v>0.17576332177930976</v>
      </c>
      <c r="J37" s="107">
        <v>9.0292276103561608</v>
      </c>
      <c r="K37" s="107">
        <v>5.8311196452930592</v>
      </c>
      <c r="L37" s="107">
        <v>4.5013485384906016</v>
      </c>
      <c r="M37" s="107">
        <v>3.1108068829178492</v>
      </c>
      <c r="N37" s="107">
        <v>1.8876665602798326</v>
      </c>
      <c r="O37" s="107">
        <v>-4.2609756615671017</v>
      </c>
      <c r="P37" s="107">
        <v>-3.4639613667443725</v>
      </c>
      <c r="Q37" s="123">
        <v>2.3465915143472627</v>
      </c>
      <c r="R37" s="107">
        <v>1.4431487995111958</v>
      </c>
      <c r="S37" s="18">
        <v>2.1804462497498456</v>
      </c>
      <c r="T37" s="83">
        <f t="shared" si="0"/>
        <v>1.014431487995112</v>
      </c>
      <c r="U37" s="83">
        <f t="shared" si="1"/>
        <v>1.0218044624974985</v>
      </c>
      <c r="W37" s="83"/>
      <c r="X37" s="83"/>
    </row>
    <row r="38" spans="1:24" ht="20.100000000000001" customHeight="1" x14ac:dyDescent="0.25">
      <c r="A38" s="10" t="s">
        <v>28</v>
      </c>
      <c r="B38" s="10"/>
      <c r="C38" s="110">
        <v>0.67766668806010788</v>
      </c>
      <c r="D38" s="110">
        <v>4.9518413342533263</v>
      </c>
      <c r="E38" s="110">
        <v>5.7643872533428286</v>
      </c>
      <c r="F38" s="110">
        <v>5.5049277647446715</v>
      </c>
      <c r="G38" s="110">
        <v>6.5782241116266738</v>
      </c>
      <c r="H38" s="110">
        <v>4.4610713256469703</v>
      </c>
      <c r="I38" s="110">
        <v>5.0050134828750537</v>
      </c>
      <c r="J38" s="110">
        <v>4.3748283879682326</v>
      </c>
      <c r="K38" s="110">
        <v>3.7252905070425335</v>
      </c>
      <c r="L38" s="110">
        <v>0.76000966580338503</v>
      </c>
      <c r="M38" s="110">
        <v>3.6636392224505876</v>
      </c>
      <c r="N38" s="110">
        <v>2.0369482332714739</v>
      </c>
      <c r="O38" s="110">
        <v>-1.0147691478911924</v>
      </c>
      <c r="P38" s="110">
        <v>-2.6626121655382029E-3</v>
      </c>
      <c r="Q38" s="110">
        <v>0.31293298000925063</v>
      </c>
      <c r="R38" s="110">
        <v>1.65138389692423</v>
      </c>
      <c r="S38" s="136">
        <v>2.0602801433595275</v>
      </c>
      <c r="T38" s="83">
        <f t="shared" si="0"/>
        <v>1.0165138389692423</v>
      </c>
      <c r="U38" s="83">
        <f t="shared" si="1"/>
        <v>1.0206028014335953</v>
      </c>
      <c r="W38" s="83"/>
      <c r="X38" s="83"/>
    </row>
    <row r="39" spans="1:24" x14ac:dyDescent="0.25">
      <c r="A39" s="66" t="s">
        <v>63</v>
      </c>
      <c r="B39" s="6"/>
      <c r="C39" s="6"/>
      <c r="D39" s="6"/>
      <c r="E39" s="6"/>
      <c r="F39" s="6"/>
      <c r="G39" s="6"/>
      <c r="H39" s="6"/>
      <c r="I39" s="6"/>
      <c r="J39" s="6"/>
      <c r="K39" s="2"/>
      <c r="L39" s="2"/>
      <c r="M39" s="2"/>
      <c r="N39" s="2"/>
      <c r="O39" s="2"/>
      <c r="P39" s="2"/>
    </row>
    <row r="40" spans="1:2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2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24" x14ac:dyDescent="0.25">
      <c r="O43" s="2"/>
      <c r="P43" s="2"/>
    </row>
    <row r="44" spans="1:24" x14ac:dyDescent="0.25">
      <c r="O44" s="2"/>
      <c r="P44" s="2"/>
    </row>
  </sheetData>
  <mergeCells count="4">
    <mergeCell ref="A4:A5"/>
    <mergeCell ref="A3:R3"/>
    <mergeCell ref="C4:S4"/>
    <mergeCell ref="A2:S2"/>
  </mergeCells>
  <hyperlinks>
    <hyperlink ref="S3" location="Índice!A1" display="Índice!A1"/>
  </hyperlinks>
  <pageMargins left="0.511811024" right="0.511811024" top="0.78740157499999996" bottom="0.78740157499999996" header="0.31496062000000002" footer="0.31496062000000002"/>
  <pageSetup paperSize="9" scale="63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0"/>
  <sheetViews>
    <sheetView showGridLines="0" zoomScale="85" zoomScaleNormal="85" workbookViewId="0">
      <selection activeCell="X10" sqref="X10"/>
    </sheetView>
  </sheetViews>
  <sheetFormatPr defaultRowHeight="15" x14ac:dyDescent="0.25"/>
  <cols>
    <col min="1" max="1" width="23.7109375" style="15" customWidth="1"/>
    <col min="2" max="17" width="11.7109375" style="15" customWidth="1"/>
    <col min="18" max="19" width="11.7109375" customWidth="1"/>
  </cols>
  <sheetData>
    <row r="1" spans="1:31" s="15" customFormat="1" x14ac:dyDescent="0.25"/>
    <row r="2" spans="1:31" ht="30" customHeight="1" x14ac:dyDescent="0.25">
      <c r="A2" s="169" t="s">
        <v>81</v>
      </c>
      <c r="B2" s="169"/>
      <c r="C2" s="169"/>
      <c r="D2" s="169"/>
      <c r="E2" s="169"/>
      <c r="F2" s="169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31" s="15" customFormat="1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32" t="s">
        <v>65</v>
      </c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</row>
    <row r="4" spans="1:31" ht="24.95" customHeight="1" x14ac:dyDescent="0.25">
      <c r="A4" s="140" t="s">
        <v>1</v>
      </c>
      <c r="B4" s="163" t="s">
        <v>83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8"/>
      <c r="U4" s="15"/>
    </row>
    <row r="5" spans="1:31" ht="24.95" customHeight="1" x14ac:dyDescent="0.25">
      <c r="A5" s="140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3">
        <v>2010</v>
      </c>
      <c r="K5" s="71">
        <v>2011</v>
      </c>
      <c r="L5" s="71">
        <v>2012</v>
      </c>
      <c r="M5" s="71">
        <v>2013</v>
      </c>
      <c r="N5" s="71">
        <v>2014</v>
      </c>
      <c r="O5" s="71">
        <v>2015</v>
      </c>
      <c r="P5" s="17">
        <v>2016</v>
      </c>
      <c r="Q5" s="17">
        <v>2017</v>
      </c>
      <c r="R5" s="71">
        <v>2018</v>
      </c>
      <c r="S5" s="71">
        <v>2019</v>
      </c>
      <c r="T5" s="18"/>
      <c r="U5" s="15"/>
    </row>
    <row r="6" spans="1:31" ht="20.100000000000001" customHeight="1" x14ac:dyDescent="0.25">
      <c r="A6" s="8" t="s">
        <v>29</v>
      </c>
      <c r="B6" s="105">
        <v>100</v>
      </c>
      <c r="C6" s="105">
        <v>101.14082893126985</v>
      </c>
      <c r="D6" s="105">
        <v>106.96650586816925</v>
      </c>
      <c r="E6" s="105">
        <v>110.39171379094121</v>
      </c>
      <c r="F6" s="105">
        <v>114.76542057294023</v>
      </c>
      <c r="G6" s="105">
        <v>121.73153375624392</v>
      </c>
      <c r="H6" s="105">
        <v>127.93277460240013</v>
      </c>
      <c r="I6" s="105">
        <v>127.77182062108254</v>
      </c>
      <c r="J6" s="105">
        <v>137.39077239836971</v>
      </c>
      <c r="K6" s="105">
        <v>142.85126296560117</v>
      </c>
      <c r="L6" s="105">
        <v>145.59568712410064</v>
      </c>
      <c r="M6" s="105">
        <v>149.97057933776844</v>
      </c>
      <c r="N6" s="105">
        <v>150.7263659066833</v>
      </c>
      <c r="O6" s="105">
        <v>145.38194505267302</v>
      </c>
      <c r="P6" s="105">
        <v>140.61935333595409</v>
      </c>
      <c r="Q6" s="105">
        <v>142.47956324504116</v>
      </c>
      <c r="R6" s="105">
        <v>145.02092385638795</v>
      </c>
      <c r="S6" s="137">
        <v>146.79130713312961</v>
      </c>
      <c r="T6" s="18"/>
      <c r="U6" s="15"/>
    </row>
    <row r="7" spans="1:31" ht="20.100000000000001" customHeight="1" x14ac:dyDescent="0.25">
      <c r="A7" s="1" t="s">
        <v>58</v>
      </c>
      <c r="B7" s="106">
        <v>100</v>
      </c>
      <c r="C7" s="106">
        <v>105.82883554727921</v>
      </c>
      <c r="D7" s="106">
        <v>116.06939313784252</v>
      </c>
      <c r="E7" s="106">
        <v>122.50993907461778</v>
      </c>
      <c r="F7" s="106">
        <v>128.59130456783828</v>
      </c>
      <c r="G7" s="106">
        <v>133.50040625490001</v>
      </c>
      <c r="H7" s="106">
        <v>138.70498118727988</v>
      </c>
      <c r="I7" s="106">
        <v>138.71740895071261</v>
      </c>
      <c r="J7" s="106">
        <v>152.79063517378754</v>
      </c>
      <c r="K7" s="106">
        <v>162.74647006475169</v>
      </c>
      <c r="L7" s="106">
        <v>167.9891329616257</v>
      </c>
      <c r="M7" s="106">
        <v>172.93063898165622</v>
      </c>
      <c r="N7" s="106">
        <v>178.07314577773531</v>
      </c>
      <c r="O7" s="106">
        <v>173.47055132051906</v>
      </c>
      <c r="P7" s="106">
        <v>165.49565632681595</v>
      </c>
      <c r="Q7" s="106">
        <v>171.74833849562779</v>
      </c>
      <c r="R7" s="106">
        <v>177.57501781341145</v>
      </c>
      <c r="S7" s="138">
        <v>178.38904414461962</v>
      </c>
      <c r="T7" s="18"/>
      <c r="U7" s="15"/>
    </row>
    <row r="8" spans="1:31" ht="20.100000000000001" customHeight="1" x14ac:dyDescent="0.25">
      <c r="A8" s="9" t="s">
        <v>2</v>
      </c>
      <c r="B8" s="107">
        <v>100</v>
      </c>
      <c r="C8" s="107">
        <v>103.2720534173459</v>
      </c>
      <c r="D8" s="107">
        <v>116.97230174832573</v>
      </c>
      <c r="E8" s="107">
        <v>118.55266377209443</v>
      </c>
      <c r="F8" s="107">
        <v>124.28861442967462</v>
      </c>
      <c r="G8" s="107">
        <v>132.84379464665022</v>
      </c>
      <c r="H8" s="107">
        <v>135.9510683365155</v>
      </c>
      <c r="I8" s="107">
        <v>145.594699534461</v>
      </c>
      <c r="J8" s="107">
        <v>162.80191715766071</v>
      </c>
      <c r="K8" s="107">
        <v>171.30881304156964</v>
      </c>
      <c r="L8" s="107">
        <v>177.0427787346072</v>
      </c>
      <c r="M8" s="107">
        <v>178.50373346906278</v>
      </c>
      <c r="N8" s="107">
        <v>185.15269737925382</v>
      </c>
      <c r="O8" s="107">
        <v>179.36339705139429</v>
      </c>
      <c r="P8" s="107">
        <v>171.95038782345799</v>
      </c>
      <c r="Q8" s="107">
        <v>181.22683069590465</v>
      </c>
      <c r="R8" s="107">
        <v>187.08727091714277</v>
      </c>
      <c r="S8" s="85">
        <v>188.99771561860706</v>
      </c>
      <c r="T8" s="18"/>
      <c r="U8" s="15"/>
    </row>
    <row r="9" spans="1:31" ht="20.100000000000001" customHeight="1" x14ac:dyDescent="0.25">
      <c r="A9" s="9" t="s">
        <v>3</v>
      </c>
      <c r="B9" s="107">
        <v>100</v>
      </c>
      <c r="C9" s="107">
        <v>102.13432886611622</v>
      </c>
      <c r="D9" s="107">
        <v>115.94155155415646</v>
      </c>
      <c r="E9" s="107">
        <v>119.02717376259389</v>
      </c>
      <c r="F9" s="107">
        <v>127.6015907490859</v>
      </c>
      <c r="G9" s="107">
        <v>133.23557678376923</v>
      </c>
      <c r="H9" s="107">
        <v>141.43029934375727</v>
      </c>
      <c r="I9" s="107">
        <v>145.03406033132222</v>
      </c>
      <c r="J9" s="107">
        <v>155.56874687677703</v>
      </c>
      <c r="K9" s="107">
        <v>162.22972450438692</v>
      </c>
      <c r="L9" s="107">
        <v>172.25782798775768</v>
      </c>
      <c r="M9" s="107">
        <v>176.18606255130601</v>
      </c>
      <c r="N9" s="107">
        <v>183.9486093713376</v>
      </c>
      <c r="O9" s="107">
        <v>181.18808334718418</v>
      </c>
      <c r="P9" s="107">
        <v>176.81054518208788</v>
      </c>
      <c r="Q9" s="107">
        <v>177.15818957680597</v>
      </c>
      <c r="R9" s="107">
        <v>178.09624609776512</v>
      </c>
      <c r="S9" s="85">
        <v>178.49721230891231</v>
      </c>
      <c r="T9" s="18"/>
      <c r="U9" s="18"/>
    </row>
    <row r="10" spans="1:31" ht="20.100000000000001" customHeight="1" x14ac:dyDescent="0.25">
      <c r="A10" s="9" t="s">
        <v>4</v>
      </c>
      <c r="B10" s="107">
        <v>100</v>
      </c>
      <c r="C10" s="107">
        <v>104.95525701744108</v>
      </c>
      <c r="D10" s="107">
        <v>116.06011961909812</v>
      </c>
      <c r="E10" s="107">
        <v>126.54055079093098</v>
      </c>
      <c r="F10" s="107">
        <v>129.33741367207548</v>
      </c>
      <c r="G10" s="107">
        <v>135.42755003239662</v>
      </c>
      <c r="H10" s="107">
        <v>138.79926270544084</v>
      </c>
      <c r="I10" s="107">
        <v>138.55061833146266</v>
      </c>
      <c r="J10" s="107">
        <v>152.17413071847898</v>
      </c>
      <c r="K10" s="107">
        <v>167.92678221931266</v>
      </c>
      <c r="L10" s="107">
        <v>170.22366532988323</v>
      </c>
      <c r="M10" s="107">
        <v>177.65610360651294</v>
      </c>
      <c r="N10" s="107">
        <v>178.08166664504776</v>
      </c>
      <c r="O10" s="107">
        <v>168.39130979056804</v>
      </c>
      <c r="P10" s="107">
        <v>156.9274853048158</v>
      </c>
      <c r="Q10" s="107">
        <v>165.10819635834389</v>
      </c>
      <c r="R10" s="107">
        <v>173.5087294794703</v>
      </c>
      <c r="S10" s="85">
        <v>177.41753749438303</v>
      </c>
      <c r="T10" s="18"/>
      <c r="U10" s="18"/>
    </row>
    <row r="11" spans="1:31" ht="20.100000000000001" customHeight="1" x14ac:dyDescent="0.25">
      <c r="A11" s="9" t="s">
        <v>5</v>
      </c>
      <c r="B11" s="107">
        <v>100</v>
      </c>
      <c r="C11" s="107">
        <v>101.90786149678435</v>
      </c>
      <c r="D11" s="107">
        <v>108.73837642015611</v>
      </c>
      <c r="E11" s="107">
        <v>116.67716394399059</v>
      </c>
      <c r="F11" s="107">
        <v>127.55349539222773</v>
      </c>
      <c r="G11" s="107">
        <v>125.16430797697633</v>
      </c>
      <c r="H11" s="107">
        <v>133.47604100518731</v>
      </c>
      <c r="I11" s="107">
        <v>141.07637197993864</v>
      </c>
      <c r="J11" s="107">
        <v>153.57800605537409</v>
      </c>
      <c r="K11" s="107">
        <v>158.51008363503001</v>
      </c>
      <c r="L11" s="107">
        <v>166.15346756681072</v>
      </c>
      <c r="M11" s="107">
        <v>175.29320427653846</v>
      </c>
      <c r="N11" s="107">
        <v>179.66386924398262</v>
      </c>
      <c r="O11" s="107">
        <v>179.13588508431695</v>
      </c>
      <c r="P11" s="107">
        <v>179.49181734860639</v>
      </c>
      <c r="Q11" s="107">
        <v>183.88663368398457</v>
      </c>
      <c r="R11" s="107">
        <v>192.65492553838138</v>
      </c>
      <c r="S11" s="85">
        <v>199.99050509709161</v>
      </c>
      <c r="T11" s="18"/>
      <c r="U11" s="18"/>
    </row>
    <row r="12" spans="1:31" ht="20.100000000000001" customHeight="1" x14ac:dyDescent="0.25">
      <c r="A12" s="9" t="s">
        <v>6</v>
      </c>
      <c r="B12" s="107">
        <v>100</v>
      </c>
      <c r="C12" s="107">
        <v>107.10839031090293</v>
      </c>
      <c r="D12" s="107">
        <v>116.11305967061142</v>
      </c>
      <c r="E12" s="107">
        <v>121.02098176198366</v>
      </c>
      <c r="F12" s="107">
        <v>129.12616120827633</v>
      </c>
      <c r="G12" s="107">
        <v>132.01291828969244</v>
      </c>
      <c r="H12" s="107">
        <v>138.26835951920984</v>
      </c>
      <c r="I12" s="107">
        <v>133.55221062130002</v>
      </c>
      <c r="J12" s="107">
        <v>145.53370785439498</v>
      </c>
      <c r="K12" s="107">
        <v>151.92449545263094</v>
      </c>
      <c r="L12" s="107">
        <v>156.76925247548874</v>
      </c>
      <c r="M12" s="107">
        <v>160.7541642761895</v>
      </c>
      <c r="N12" s="107">
        <v>167.27993337716856</v>
      </c>
      <c r="O12" s="107">
        <v>165.78611971255654</v>
      </c>
      <c r="P12" s="107">
        <v>159.23111993748407</v>
      </c>
      <c r="Q12" s="107">
        <v>164.34815169336113</v>
      </c>
      <c r="R12" s="107">
        <v>169.23562828469446</v>
      </c>
      <c r="S12" s="85">
        <v>165.32209618891565</v>
      </c>
      <c r="T12" s="18"/>
      <c r="U12" s="18"/>
    </row>
    <row r="13" spans="1:31" ht="20.100000000000001" customHeight="1" x14ac:dyDescent="0.25">
      <c r="A13" s="9" t="s">
        <v>7</v>
      </c>
      <c r="B13" s="107">
        <v>100</v>
      </c>
      <c r="C13" s="107">
        <v>107.89524694367776</v>
      </c>
      <c r="D13" s="107">
        <v>114.88470010436025</v>
      </c>
      <c r="E13" s="107">
        <v>122.09552194855162</v>
      </c>
      <c r="F13" s="107">
        <v>130.56976182593587</v>
      </c>
      <c r="G13" s="107">
        <v>136.35399991059762</v>
      </c>
      <c r="H13" s="107">
        <v>140.49201070115782</v>
      </c>
      <c r="I13" s="107">
        <v>143.77637529784758</v>
      </c>
      <c r="J13" s="107">
        <v>156.6387952460741</v>
      </c>
      <c r="K13" s="107">
        <v>162.27208485400101</v>
      </c>
      <c r="L13" s="107">
        <v>177.24209790661564</v>
      </c>
      <c r="M13" s="107">
        <v>183.27238527448316</v>
      </c>
      <c r="N13" s="107">
        <v>186.3266678722797</v>
      </c>
      <c r="O13" s="107">
        <v>176.14837994334951</v>
      </c>
      <c r="P13" s="107">
        <v>167.62289482412828</v>
      </c>
      <c r="Q13" s="107">
        <v>170.52605215053944</v>
      </c>
      <c r="R13" s="107">
        <v>174.46467760308809</v>
      </c>
      <c r="S13" s="85">
        <v>178.4959287579552</v>
      </c>
      <c r="T13" s="18"/>
      <c r="U13" s="18"/>
    </row>
    <row r="14" spans="1:31" ht="20.100000000000001" customHeight="1" x14ac:dyDescent="0.25">
      <c r="A14" s="9" t="s">
        <v>8</v>
      </c>
      <c r="B14" s="107">
        <v>100</v>
      </c>
      <c r="C14" s="107">
        <v>109.26837306783186</v>
      </c>
      <c r="D14" s="107">
        <v>117.67202876360241</v>
      </c>
      <c r="E14" s="107">
        <v>122.64903637522615</v>
      </c>
      <c r="F14" s="107">
        <v>127.59867514022352</v>
      </c>
      <c r="G14" s="107">
        <v>134.3502810944745</v>
      </c>
      <c r="H14" s="107">
        <v>142.43509492714031</v>
      </c>
      <c r="I14" s="107">
        <v>146.56981499826014</v>
      </c>
      <c r="J14" s="107">
        <v>171.37345173991747</v>
      </c>
      <c r="K14" s="107">
        <v>186.47444618656169</v>
      </c>
      <c r="L14" s="107">
        <v>196.1582256219844</v>
      </c>
      <c r="M14" s="107">
        <v>200.54753619196748</v>
      </c>
      <c r="N14" s="107">
        <v>212.97242139861635</v>
      </c>
      <c r="O14" s="107">
        <v>212.09878813125371</v>
      </c>
      <c r="P14" s="107">
        <v>203.42558281997242</v>
      </c>
      <c r="Q14" s="108">
        <v>209.8016425305058</v>
      </c>
      <c r="R14" s="108">
        <v>214.13976886774671</v>
      </c>
      <c r="S14" s="85">
        <v>225.3198503864549</v>
      </c>
      <c r="T14" s="18"/>
      <c r="U14" s="18"/>
    </row>
    <row r="15" spans="1:31" ht="20.100000000000001" customHeight="1" x14ac:dyDescent="0.25">
      <c r="A15" s="1" t="s">
        <v>59</v>
      </c>
      <c r="B15" s="109">
        <v>100</v>
      </c>
      <c r="C15" s="109">
        <v>101.5854184861624</v>
      </c>
      <c r="D15" s="109">
        <v>108.35863867910732</v>
      </c>
      <c r="E15" s="109">
        <v>112.51997603987967</v>
      </c>
      <c r="F15" s="109">
        <v>117.68297760499244</v>
      </c>
      <c r="G15" s="109">
        <v>123.20099365058701</v>
      </c>
      <c r="H15" s="109">
        <v>129.82295728381416</v>
      </c>
      <c r="I15" s="109">
        <v>131.14549499438772</v>
      </c>
      <c r="J15" s="109">
        <v>139.81661210980533</v>
      </c>
      <c r="K15" s="109">
        <v>145.49691825464379</v>
      </c>
      <c r="L15" s="109">
        <v>149.83311781728722</v>
      </c>
      <c r="M15" s="109">
        <v>154.42531563280562</v>
      </c>
      <c r="N15" s="109">
        <v>158.77703936655411</v>
      </c>
      <c r="O15" s="109">
        <v>153.45499411493103</v>
      </c>
      <c r="P15" s="109">
        <v>146.47675391047832</v>
      </c>
      <c r="Q15" s="109">
        <v>148.89013790761265</v>
      </c>
      <c r="R15" s="106">
        <v>151.57054518093514</v>
      </c>
      <c r="S15" s="106">
        <v>153.34836420170066</v>
      </c>
      <c r="T15" s="18"/>
      <c r="U15" s="18"/>
    </row>
    <row r="16" spans="1:31" ht="20.100000000000001" customHeight="1" x14ac:dyDescent="0.25">
      <c r="A16" s="9" t="s">
        <v>9</v>
      </c>
      <c r="B16" s="107">
        <v>100</v>
      </c>
      <c r="C16" s="107">
        <v>105.02776347787889</v>
      </c>
      <c r="D16" s="107">
        <v>112.57821296653658</v>
      </c>
      <c r="E16" s="107">
        <v>119.22713942630646</v>
      </c>
      <c r="F16" s="107">
        <v>123.48100180157964</v>
      </c>
      <c r="G16" s="107">
        <v>132.13831925044377</v>
      </c>
      <c r="H16" s="107">
        <v>138.70301426235949</v>
      </c>
      <c r="I16" s="107">
        <v>139.56690286198003</v>
      </c>
      <c r="J16" s="107">
        <v>150.98255815073341</v>
      </c>
      <c r="K16" s="107">
        <v>160.86324054910517</v>
      </c>
      <c r="L16" s="107">
        <v>167.71884937547264</v>
      </c>
      <c r="M16" s="107">
        <v>177.02823246836167</v>
      </c>
      <c r="N16" s="107">
        <v>183.99610767652763</v>
      </c>
      <c r="O16" s="107">
        <v>176.47101597718213</v>
      </c>
      <c r="P16" s="107">
        <v>166.57748646068808</v>
      </c>
      <c r="Q16" s="108">
        <v>175.45074636560778</v>
      </c>
      <c r="R16" s="108">
        <v>180.47055805935793</v>
      </c>
      <c r="S16" s="85">
        <v>181.69512015591403</v>
      </c>
      <c r="T16" s="18"/>
      <c r="U16" s="18"/>
    </row>
    <row r="17" spans="1:21" ht="20.100000000000001" customHeight="1" x14ac:dyDescent="0.25">
      <c r="A17" s="9" t="s">
        <v>10</v>
      </c>
      <c r="B17" s="107">
        <v>100</v>
      </c>
      <c r="C17" s="107">
        <v>105.65797656352601</v>
      </c>
      <c r="D17" s="107">
        <v>113.78936749122694</v>
      </c>
      <c r="E17" s="107">
        <v>118.28287096594609</v>
      </c>
      <c r="F17" s="107">
        <v>124.90346598980229</v>
      </c>
      <c r="G17" s="107">
        <v>131.62411461907575</v>
      </c>
      <c r="H17" s="107">
        <v>139.84475155262209</v>
      </c>
      <c r="I17" s="107">
        <v>148.63003158473811</v>
      </c>
      <c r="J17" s="107">
        <v>154.92043655562642</v>
      </c>
      <c r="K17" s="107">
        <v>162.94790562599132</v>
      </c>
      <c r="L17" s="107">
        <v>172.96584198810521</v>
      </c>
      <c r="M17" s="107">
        <v>176.98046992770273</v>
      </c>
      <c r="N17" s="107">
        <v>186.43896032213004</v>
      </c>
      <c r="O17" s="107">
        <v>184.35438634989487</v>
      </c>
      <c r="P17" s="107">
        <v>172.70747973811513</v>
      </c>
      <c r="Q17" s="108">
        <v>186.06706315823729</v>
      </c>
      <c r="R17" s="108">
        <v>190.00005864450495</v>
      </c>
      <c r="S17" s="85">
        <v>188.91052282140268</v>
      </c>
      <c r="T17" s="18"/>
      <c r="U17" s="18"/>
    </row>
    <row r="18" spans="1:21" ht="20.100000000000001" customHeight="1" x14ac:dyDescent="0.25">
      <c r="A18" s="9" t="s">
        <v>11</v>
      </c>
      <c r="B18" s="107">
        <v>100</v>
      </c>
      <c r="C18" s="107">
        <v>101.29947950377252</v>
      </c>
      <c r="D18" s="107">
        <v>106.54072367347422</v>
      </c>
      <c r="E18" s="107">
        <v>109.18732271606103</v>
      </c>
      <c r="F18" s="107">
        <v>118.12515380963337</v>
      </c>
      <c r="G18" s="107">
        <v>121.74393238092314</v>
      </c>
      <c r="H18" s="107">
        <v>131.32787848361542</v>
      </c>
      <c r="I18" s="107">
        <v>131.81530976649495</v>
      </c>
      <c r="J18" s="107">
        <v>140.71420653956835</v>
      </c>
      <c r="K18" s="107">
        <v>146.18609651368891</v>
      </c>
      <c r="L18" s="107">
        <v>148.57113834395562</v>
      </c>
      <c r="M18" s="107">
        <v>156.0938057854186</v>
      </c>
      <c r="N18" s="107">
        <v>162.62307476532098</v>
      </c>
      <c r="O18" s="107">
        <v>157.0676829185592</v>
      </c>
      <c r="P18" s="107">
        <v>150.6608683061219</v>
      </c>
      <c r="Q18" s="108">
        <v>152.90712404295689</v>
      </c>
      <c r="R18" s="108">
        <v>155.11932023978184</v>
      </c>
      <c r="S18" s="85">
        <v>158.36686520024915</v>
      </c>
      <c r="T18" s="18"/>
      <c r="U18" s="18"/>
    </row>
    <row r="19" spans="1:21" ht="20.100000000000001" customHeight="1" x14ac:dyDescent="0.25">
      <c r="A19" s="9" t="s">
        <v>12</v>
      </c>
      <c r="B19" s="107">
        <v>100</v>
      </c>
      <c r="C19" s="107">
        <v>102.4228222953858</v>
      </c>
      <c r="D19" s="107">
        <v>106.58721720978757</v>
      </c>
      <c r="E19" s="107">
        <v>109.10194102163236</v>
      </c>
      <c r="F19" s="107">
        <v>112.41464798048661</v>
      </c>
      <c r="G19" s="107">
        <v>115.74658671374299</v>
      </c>
      <c r="H19" s="107">
        <v>120.75147047245831</v>
      </c>
      <c r="I19" s="107">
        <v>122.23039063354427</v>
      </c>
      <c r="J19" s="107">
        <v>127.30095699094055</v>
      </c>
      <c r="K19" s="107">
        <v>134.14529754951982</v>
      </c>
      <c r="L19" s="107">
        <v>134.91455072250221</v>
      </c>
      <c r="M19" s="107">
        <v>140.92979529291151</v>
      </c>
      <c r="N19" s="107">
        <v>143.16548440350431</v>
      </c>
      <c r="O19" s="107">
        <v>140.3071970198539</v>
      </c>
      <c r="P19" s="107">
        <v>134.6659096797589</v>
      </c>
      <c r="Q19" s="108">
        <v>135.37283662050373</v>
      </c>
      <c r="R19" s="108">
        <v>137.75942562386697</v>
      </c>
      <c r="S19" s="85">
        <v>139.66471054897025</v>
      </c>
      <c r="T19" s="18"/>
      <c r="U19" s="18"/>
    </row>
    <row r="20" spans="1:21" ht="20.100000000000001" customHeight="1" x14ac:dyDescent="0.25">
      <c r="A20" s="9" t="s">
        <v>13</v>
      </c>
      <c r="B20" s="107">
        <v>100</v>
      </c>
      <c r="C20" s="107">
        <v>105.1899894968136</v>
      </c>
      <c r="D20" s="107">
        <v>108.88343508044866</v>
      </c>
      <c r="E20" s="107">
        <v>111.81949888909656</v>
      </c>
      <c r="F20" s="107">
        <v>120.38052597509623</v>
      </c>
      <c r="G20" s="107">
        <v>123.03104182687639</v>
      </c>
      <c r="H20" s="107">
        <v>128.62359513805683</v>
      </c>
      <c r="I20" s="107">
        <v>130.44403584910691</v>
      </c>
      <c r="J20" s="107">
        <v>144.10912528301719</v>
      </c>
      <c r="K20" s="107">
        <v>152.25236890219463</v>
      </c>
      <c r="L20" s="107">
        <v>158.5127894188314</v>
      </c>
      <c r="M20" s="107">
        <v>167.67934768958443</v>
      </c>
      <c r="N20" s="107">
        <v>172.51762399997017</v>
      </c>
      <c r="O20" s="107">
        <v>167.92841416708401</v>
      </c>
      <c r="P20" s="107">
        <v>162.76245458614713</v>
      </c>
      <c r="Q20" s="108">
        <v>162.65409796199648</v>
      </c>
      <c r="R20" s="108">
        <v>164.51786194859397</v>
      </c>
      <c r="S20" s="85">
        <v>165.53324541063265</v>
      </c>
      <c r="T20" s="18"/>
      <c r="U20" s="18"/>
    </row>
    <row r="21" spans="1:21" ht="20.100000000000001" customHeight="1" x14ac:dyDescent="0.25">
      <c r="A21" s="9" t="s">
        <v>14</v>
      </c>
      <c r="B21" s="107">
        <v>100</v>
      </c>
      <c r="C21" s="107">
        <v>97.256654067331354</v>
      </c>
      <c r="D21" s="107">
        <v>102.25615518175633</v>
      </c>
      <c r="E21" s="107">
        <v>106.65121373832476</v>
      </c>
      <c r="F21" s="107">
        <v>111.87395762934209</v>
      </c>
      <c r="G21" s="107">
        <v>117.85991816535248</v>
      </c>
      <c r="H21" s="107">
        <v>123.6183899495737</v>
      </c>
      <c r="I21" s="107">
        <v>125.60021533487453</v>
      </c>
      <c r="J21" s="107">
        <v>134.67356825625268</v>
      </c>
      <c r="K21" s="107">
        <v>140.78168958516545</v>
      </c>
      <c r="L21" s="107">
        <v>146.32184532790063</v>
      </c>
      <c r="M21" s="107">
        <v>150.5165110466356</v>
      </c>
      <c r="N21" s="107">
        <v>153.40020776270552</v>
      </c>
      <c r="O21" s="107">
        <v>146.94422034426816</v>
      </c>
      <c r="P21" s="107">
        <v>142.68322241311452</v>
      </c>
      <c r="Q21" s="108">
        <v>145.6665916359824</v>
      </c>
      <c r="R21" s="108">
        <v>148.46478706495702</v>
      </c>
      <c r="S21" s="85">
        <v>150.05591959595134</v>
      </c>
      <c r="T21" s="18"/>
      <c r="U21" s="18"/>
    </row>
    <row r="22" spans="1:21" ht="20.100000000000001" customHeight="1" x14ac:dyDescent="0.25">
      <c r="A22" s="9" t="s">
        <v>15</v>
      </c>
      <c r="B22" s="107">
        <v>100</v>
      </c>
      <c r="C22" s="107">
        <v>98.85383894380648</v>
      </c>
      <c r="D22" s="107">
        <v>104.81329597155526</v>
      </c>
      <c r="E22" s="107">
        <v>108.54395353939378</v>
      </c>
      <c r="F22" s="107">
        <v>111.62412667514214</v>
      </c>
      <c r="G22" s="107">
        <v>117.47341608767239</v>
      </c>
      <c r="H22" s="107">
        <v>125.47020861520103</v>
      </c>
      <c r="I22" s="107">
        <v>126.67682361172561</v>
      </c>
      <c r="J22" s="107">
        <v>133.43594784635849</v>
      </c>
      <c r="K22" s="107">
        <v>139.64368102270478</v>
      </c>
      <c r="L22" s="107">
        <v>142.500808758489</v>
      </c>
      <c r="M22" s="107">
        <v>143.04459177306708</v>
      </c>
      <c r="N22" s="107">
        <v>149.8618086722399</v>
      </c>
      <c r="O22" s="107">
        <v>145.55288295921636</v>
      </c>
      <c r="P22" s="107">
        <v>143.59289500204358</v>
      </c>
      <c r="Q22" s="108">
        <v>148.37466957938523</v>
      </c>
      <c r="R22" s="108">
        <v>150.02695809844471</v>
      </c>
      <c r="S22" s="85">
        <v>152.94766248249917</v>
      </c>
      <c r="T22" s="18"/>
      <c r="U22" s="18"/>
    </row>
    <row r="23" spans="1:21" ht="20.100000000000001" customHeight="1" x14ac:dyDescent="0.25">
      <c r="A23" s="9" t="s">
        <v>16</v>
      </c>
      <c r="B23" s="107">
        <v>100</v>
      </c>
      <c r="C23" s="107">
        <v>102.57057697006799</v>
      </c>
      <c r="D23" s="107">
        <v>109.20182255232302</v>
      </c>
      <c r="E23" s="107">
        <v>113.8961322562709</v>
      </c>
      <c r="F23" s="107">
        <v>118.78967802689691</v>
      </c>
      <c r="G23" s="107">
        <v>126.2256254691147</v>
      </c>
      <c r="H23" s="107">
        <v>129.53210230798888</v>
      </c>
      <c r="I23" s="107">
        <v>135.11118939636759</v>
      </c>
      <c r="J23" s="107">
        <v>142.89756390598606</v>
      </c>
      <c r="K23" s="107">
        <v>149.82310037762917</v>
      </c>
      <c r="L23" s="107">
        <v>152.05973316708474</v>
      </c>
      <c r="M23" s="107">
        <v>153.56062409059993</v>
      </c>
      <c r="N23" s="107">
        <v>154.24777471556658</v>
      </c>
      <c r="O23" s="107">
        <v>149.1682338263883</v>
      </c>
      <c r="P23" s="107">
        <v>141.44264521559816</v>
      </c>
      <c r="Q23" s="108">
        <v>139.83636647578646</v>
      </c>
      <c r="R23" s="108">
        <v>137.33629125926529</v>
      </c>
      <c r="S23" s="85">
        <v>142.24952967330611</v>
      </c>
      <c r="T23" s="18"/>
      <c r="U23" s="18"/>
    </row>
    <row r="24" spans="1:21" ht="20.100000000000001" customHeight="1" x14ac:dyDescent="0.25">
      <c r="A24" s="9" t="s">
        <v>17</v>
      </c>
      <c r="B24" s="107">
        <v>100</v>
      </c>
      <c r="C24" s="107">
        <v>102.34154782941695</v>
      </c>
      <c r="D24" s="107">
        <v>111.98220760029444</v>
      </c>
      <c r="E24" s="107">
        <v>116.62928279240386</v>
      </c>
      <c r="F24" s="107">
        <v>120.13248868498654</v>
      </c>
      <c r="G24" s="107">
        <v>125.9739219035358</v>
      </c>
      <c r="H24" s="107">
        <v>132.42893779160224</v>
      </c>
      <c r="I24" s="107">
        <v>132.05740791634958</v>
      </c>
      <c r="J24" s="107">
        <v>140.13153033082958</v>
      </c>
      <c r="K24" s="107">
        <v>143.01641715767789</v>
      </c>
      <c r="L24" s="107">
        <v>147.24709449006428</v>
      </c>
      <c r="M24" s="107">
        <v>149.20801962327113</v>
      </c>
      <c r="N24" s="107">
        <v>152.6498534585771</v>
      </c>
      <c r="O24" s="107">
        <v>147.40956364730607</v>
      </c>
      <c r="P24" s="107">
        <v>138.27460917921533</v>
      </c>
      <c r="Q24" s="108">
        <v>138.2804692487347</v>
      </c>
      <c r="R24" s="108">
        <v>141.52506170633993</v>
      </c>
      <c r="S24" s="85">
        <v>142.64319138093833</v>
      </c>
      <c r="T24" s="18"/>
      <c r="U24" s="18"/>
    </row>
    <row r="25" spans="1:21" ht="20.100000000000001" customHeight="1" x14ac:dyDescent="0.25">
      <c r="A25" s="1" t="s">
        <v>60</v>
      </c>
      <c r="B25" s="109">
        <v>100</v>
      </c>
      <c r="C25" s="109">
        <v>99.876346360741223</v>
      </c>
      <c r="D25" s="109">
        <v>105.23660258453664</v>
      </c>
      <c r="E25" s="109">
        <v>109.16250943658632</v>
      </c>
      <c r="F25" s="109">
        <v>113.63156619452492</v>
      </c>
      <c r="G25" s="109">
        <v>120.75333411546323</v>
      </c>
      <c r="H25" s="109">
        <v>127.53311008382886</v>
      </c>
      <c r="I25" s="109">
        <v>126.82808292236325</v>
      </c>
      <c r="J25" s="109">
        <v>136.43161512160387</v>
      </c>
      <c r="K25" s="109">
        <v>141.21172985243675</v>
      </c>
      <c r="L25" s="109">
        <v>143.75118879886699</v>
      </c>
      <c r="M25" s="109">
        <v>146.57649019344097</v>
      </c>
      <c r="N25" s="109">
        <v>145.9029480355469</v>
      </c>
      <c r="O25" s="109">
        <v>140.3818305511852</v>
      </c>
      <c r="P25" s="109">
        <v>135.85954314643232</v>
      </c>
      <c r="Q25" s="109">
        <v>136.0805851400446</v>
      </c>
      <c r="R25" s="109">
        <v>138.00588183088701</v>
      </c>
      <c r="S25" s="106">
        <v>139.38721828541321</v>
      </c>
      <c r="T25" s="18"/>
      <c r="U25" s="18"/>
    </row>
    <row r="26" spans="1:21" ht="20.100000000000001" customHeight="1" x14ac:dyDescent="0.25">
      <c r="A26" s="9" t="s">
        <v>18</v>
      </c>
      <c r="B26" s="107">
        <v>100</v>
      </c>
      <c r="C26" s="107">
        <v>102.12688092169432</v>
      </c>
      <c r="D26" s="107">
        <v>108.13907995202484</v>
      </c>
      <c r="E26" s="107">
        <v>112.48779179159536</v>
      </c>
      <c r="F26" s="107">
        <v>116.88565345105219</v>
      </c>
      <c r="G26" s="107">
        <v>123.34348630528378</v>
      </c>
      <c r="H26" s="107">
        <v>129.11455114494441</v>
      </c>
      <c r="I26" s="107">
        <v>124.05042888408448</v>
      </c>
      <c r="J26" s="107">
        <v>135.31927771423787</v>
      </c>
      <c r="K26" s="107">
        <v>138.67570263185095</v>
      </c>
      <c r="L26" s="107">
        <v>143.2878980396984</v>
      </c>
      <c r="M26" s="107">
        <v>143.95598555134796</v>
      </c>
      <c r="N26" s="107">
        <v>142.94751986586488</v>
      </c>
      <c r="O26" s="107">
        <v>136.85280499324821</v>
      </c>
      <c r="P26" s="107">
        <v>134.12244882185581</v>
      </c>
      <c r="Q26" s="108">
        <v>136.35542309975003</v>
      </c>
      <c r="R26" s="108">
        <v>138.16354342048308</v>
      </c>
      <c r="S26" s="85">
        <v>138.15715711540128</v>
      </c>
      <c r="T26" s="18"/>
      <c r="U26" s="18"/>
    </row>
    <row r="27" spans="1:21" ht="20.100000000000001" customHeight="1" x14ac:dyDescent="0.25">
      <c r="A27" s="9" t="s">
        <v>19</v>
      </c>
      <c r="B27" s="107">
        <v>100</v>
      </c>
      <c r="C27" s="107">
        <v>102.93659944438365</v>
      </c>
      <c r="D27" s="107">
        <v>107.32855804263149</v>
      </c>
      <c r="E27" s="107">
        <v>111.12957221178632</v>
      </c>
      <c r="F27" s="107">
        <v>120.60621367679092</v>
      </c>
      <c r="G27" s="107">
        <v>129.19166604687942</v>
      </c>
      <c r="H27" s="107">
        <v>140.33224674319081</v>
      </c>
      <c r="I27" s="107">
        <v>130.61443720719112</v>
      </c>
      <c r="J27" s="107">
        <v>150.50680962978615</v>
      </c>
      <c r="K27" s="107">
        <v>161.65480548143444</v>
      </c>
      <c r="L27" s="107">
        <v>160.47551940608832</v>
      </c>
      <c r="M27" s="107">
        <v>160.32101954605076</v>
      </c>
      <c r="N27" s="107">
        <v>165.63456000709539</v>
      </c>
      <c r="O27" s="107">
        <v>162.15609328881445</v>
      </c>
      <c r="P27" s="107">
        <v>153.66462288339423</v>
      </c>
      <c r="Q27" s="108">
        <v>154.38854751457268</v>
      </c>
      <c r="R27" s="108">
        <v>159.09210830285221</v>
      </c>
      <c r="S27" s="85">
        <v>153.11698478884389</v>
      </c>
      <c r="T27" s="18"/>
      <c r="U27" s="18"/>
    </row>
    <row r="28" spans="1:21" ht="20.100000000000001" customHeight="1" x14ac:dyDescent="0.25">
      <c r="A28" s="9" t="s">
        <v>20</v>
      </c>
      <c r="B28" s="107">
        <v>100</v>
      </c>
      <c r="C28" s="107">
        <v>98.982888721916822</v>
      </c>
      <c r="D28" s="107">
        <v>101.69826718383847</v>
      </c>
      <c r="E28" s="107">
        <v>104.52608191461732</v>
      </c>
      <c r="F28" s="107">
        <v>108.80270865053213</v>
      </c>
      <c r="G28" s="107">
        <v>112.45372010801471</v>
      </c>
      <c r="H28" s="107">
        <v>117.0082795634886</v>
      </c>
      <c r="I28" s="107">
        <v>119.25621855328721</v>
      </c>
      <c r="J28" s="107">
        <v>125.191987507215</v>
      </c>
      <c r="K28" s="107">
        <v>128.4981362739702</v>
      </c>
      <c r="L28" s="107">
        <v>131.11608195497109</v>
      </c>
      <c r="M28" s="107">
        <v>132.80878969011775</v>
      </c>
      <c r="N28" s="107">
        <v>134.83988819774726</v>
      </c>
      <c r="O28" s="107">
        <v>131.0794138154987</v>
      </c>
      <c r="P28" s="107">
        <v>125.32385102224825</v>
      </c>
      <c r="Q28" s="108">
        <v>123.34784687769414</v>
      </c>
      <c r="R28" s="108">
        <v>124.55464568388446</v>
      </c>
      <c r="S28" s="85">
        <v>125.1758612471307</v>
      </c>
      <c r="T28" s="18"/>
      <c r="U28" s="18"/>
    </row>
    <row r="29" spans="1:21" ht="20.100000000000001" customHeight="1" x14ac:dyDescent="0.25">
      <c r="A29" s="9" t="s">
        <v>21</v>
      </c>
      <c r="B29" s="107">
        <v>100</v>
      </c>
      <c r="C29" s="107">
        <v>99.496047537309309</v>
      </c>
      <c r="D29" s="107">
        <v>105.66243378962359</v>
      </c>
      <c r="E29" s="107">
        <v>109.90628296627884</v>
      </c>
      <c r="F29" s="107">
        <v>114.14978425744282</v>
      </c>
      <c r="G29" s="107">
        <v>122.6679245062717</v>
      </c>
      <c r="H29" s="107">
        <v>130.27468560546131</v>
      </c>
      <c r="I29" s="107">
        <v>130.13210750456633</v>
      </c>
      <c r="J29" s="107">
        <v>140.0453895870522</v>
      </c>
      <c r="K29" s="107">
        <v>145.40042665467774</v>
      </c>
      <c r="L29" s="107">
        <v>147.54371726176106</v>
      </c>
      <c r="M29" s="107">
        <v>151.66596644729833</v>
      </c>
      <c r="N29" s="107">
        <v>149.57690645091498</v>
      </c>
      <c r="O29" s="107">
        <v>143.40397000697703</v>
      </c>
      <c r="P29" s="107">
        <v>139.06268099174636</v>
      </c>
      <c r="Q29" s="108">
        <v>139.46752360609787</v>
      </c>
      <c r="R29" s="108">
        <v>141.5454710194492</v>
      </c>
      <c r="S29" s="85">
        <v>144.01947856969778</v>
      </c>
      <c r="T29" s="18"/>
      <c r="U29" s="18"/>
    </row>
    <row r="30" spans="1:21" ht="20.100000000000001" customHeight="1" x14ac:dyDescent="0.25">
      <c r="A30" s="1" t="s">
        <v>61</v>
      </c>
      <c r="B30" s="109">
        <v>100</v>
      </c>
      <c r="C30" s="109">
        <v>102.75334216645582</v>
      </c>
      <c r="D30" s="109">
        <v>107.85931937326028</v>
      </c>
      <c r="E30" s="109">
        <v>107.38846630105682</v>
      </c>
      <c r="F30" s="109">
        <v>110.53986587817828</v>
      </c>
      <c r="G30" s="109">
        <v>118.03415524381788</v>
      </c>
      <c r="H30" s="109">
        <v>121.62062896179819</v>
      </c>
      <c r="I30" s="109">
        <v>120.33692232054919</v>
      </c>
      <c r="J30" s="109">
        <v>129.5403905842968</v>
      </c>
      <c r="K30" s="109">
        <v>135.14942204783199</v>
      </c>
      <c r="L30" s="109">
        <v>134.61417805902374</v>
      </c>
      <c r="M30" s="109">
        <v>142.86641766559657</v>
      </c>
      <c r="N30" s="109">
        <v>142.72664520135874</v>
      </c>
      <c r="O30" s="109">
        <v>136.90872683045311</v>
      </c>
      <c r="P30" s="109">
        <v>133.67154945031373</v>
      </c>
      <c r="Q30" s="109">
        <v>136.85780159264235</v>
      </c>
      <c r="R30" s="106">
        <v>139.77205013654179</v>
      </c>
      <c r="S30" s="106">
        <v>142.11948242740067</v>
      </c>
      <c r="T30" s="18"/>
      <c r="U30" s="18"/>
    </row>
    <row r="31" spans="1:21" ht="20.100000000000001" customHeight="1" x14ac:dyDescent="0.25">
      <c r="A31" s="9" t="s">
        <v>22</v>
      </c>
      <c r="B31" s="107">
        <v>100</v>
      </c>
      <c r="C31" s="107">
        <v>103.96275809786218</v>
      </c>
      <c r="D31" s="107">
        <v>109.52591387375578</v>
      </c>
      <c r="E31" s="107">
        <v>110.15603543758367</v>
      </c>
      <c r="F31" s="107">
        <v>112.27714510602648</v>
      </c>
      <c r="G31" s="107">
        <v>120.31437044432427</v>
      </c>
      <c r="H31" s="107">
        <v>125.15115324496743</v>
      </c>
      <c r="I31" s="107">
        <v>123.04736177049986</v>
      </c>
      <c r="J31" s="107">
        <v>135.21228134506447</v>
      </c>
      <c r="K31" s="107">
        <v>141.43373442443007</v>
      </c>
      <c r="L31" s="107">
        <v>141.39240524581933</v>
      </c>
      <c r="M31" s="107">
        <v>149.16921975921429</v>
      </c>
      <c r="N31" s="107">
        <v>146.91753343426555</v>
      </c>
      <c r="O31" s="107">
        <v>141.87109623524063</v>
      </c>
      <c r="P31" s="107">
        <v>138.24551128952336</v>
      </c>
      <c r="Q31" s="108">
        <v>140.98004249540656</v>
      </c>
      <c r="R31" s="108">
        <v>142.72438337326346</v>
      </c>
      <c r="S31" s="85">
        <v>143.99966514242104</v>
      </c>
      <c r="T31" s="18"/>
      <c r="U31" s="18"/>
    </row>
    <row r="32" spans="1:21" ht="20.100000000000001" customHeight="1" x14ac:dyDescent="0.25">
      <c r="A32" s="9" t="s">
        <v>23</v>
      </c>
      <c r="B32" s="107">
        <v>100</v>
      </c>
      <c r="C32" s="107">
        <v>102.10632847309245</v>
      </c>
      <c r="D32" s="107">
        <v>109.72833255854192</v>
      </c>
      <c r="E32" s="107">
        <v>111.89319233741843</v>
      </c>
      <c r="F32" s="107">
        <v>114.83383808325766</v>
      </c>
      <c r="G32" s="107">
        <v>122.03659252019246</v>
      </c>
      <c r="H32" s="107">
        <v>124.16460359357917</v>
      </c>
      <c r="I32" s="107">
        <v>124.12644881992532</v>
      </c>
      <c r="J32" s="107">
        <v>130.89041807519175</v>
      </c>
      <c r="K32" s="107">
        <v>135.52349630334677</v>
      </c>
      <c r="L32" s="107">
        <v>137.78919997015089</v>
      </c>
      <c r="M32" s="107">
        <v>142.57490696033491</v>
      </c>
      <c r="N32" s="107">
        <v>145.96120918275949</v>
      </c>
      <c r="O32" s="107">
        <v>139.81029994001113</v>
      </c>
      <c r="P32" s="107">
        <v>137.02282249460706</v>
      </c>
      <c r="Q32" s="108">
        <v>142.43939035659619</v>
      </c>
      <c r="R32" s="108">
        <v>147.76456177463129</v>
      </c>
      <c r="S32" s="85">
        <v>153.37182547762637</v>
      </c>
      <c r="T32" s="18"/>
      <c r="U32" s="18"/>
    </row>
    <row r="33" spans="1:21" ht="20.100000000000001" customHeight="1" x14ac:dyDescent="0.25">
      <c r="A33" s="9" t="s">
        <v>24</v>
      </c>
      <c r="B33" s="107">
        <v>100</v>
      </c>
      <c r="C33" s="107">
        <v>102.03037641140506</v>
      </c>
      <c r="D33" s="107">
        <v>105.37325869658662</v>
      </c>
      <c r="E33" s="107">
        <v>102.48520400520525</v>
      </c>
      <c r="F33" s="107">
        <v>106.64718886445381</v>
      </c>
      <c r="G33" s="107">
        <v>113.83481291372294</v>
      </c>
      <c r="H33" s="107">
        <v>117.10486340573959</v>
      </c>
      <c r="I33" s="107">
        <v>115.81747232876565</v>
      </c>
      <c r="J33" s="107">
        <v>123.78912941021778</v>
      </c>
      <c r="K33" s="107">
        <v>129.45900174017953</v>
      </c>
      <c r="L33" s="107">
        <v>126.72757107007824</v>
      </c>
      <c r="M33" s="107">
        <v>137.53507614175666</v>
      </c>
      <c r="N33" s="107">
        <v>137.15335326424739</v>
      </c>
      <c r="O33" s="107">
        <v>130.83497729738309</v>
      </c>
      <c r="P33" s="107">
        <v>127.67183960331312</v>
      </c>
      <c r="Q33" s="108">
        <v>129.96562148516912</v>
      </c>
      <c r="R33" s="108">
        <v>132.51770828523019</v>
      </c>
      <c r="S33" s="85">
        <v>133.91744808255626</v>
      </c>
      <c r="T33" s="18"/>
      <c r="U33" s="18"/>
    </row>
    <row r="34" spans="1:21" ht="20.100000000000001" customHeight="1" x14ac:dyDescent="0.25">
      <c r="A34" s="1" t="s">
        <v>62</v>
      </c>
      <c r="B34" s="109">
        <v>100</v>
      </c>
      <c r="C34" s="109">
        <v>103.29749007094173</v>
      </c>
      <c r="D34" s="109">
        <v>109.88173154785827</v>
      </c>
      <c r="E34" s="109">
        <v>114.79293229640169</v>
      </c>
      <c r="F34" s="109">
        <v>118.76683801350116</v>
      </c>
      <c r="G34" s="109">
        <v>126.97215957855097</v>
      </c>
      <c r="H34" s="109">
        <v>134.25223574879465</v>
      </c>
      <c r="I34" s="109">
        <v>137.62112512808056</v>
      </c>
      <c r="J34" s="109">
        <v>147.24031684459982</v>
      </c>
      <c r="K34" s="109">
        <v>154.06220152690136</v>
      </c>
      <c r="L34" s="109">
        <v>160.80943446414011</v>
      </c>
      <c r="M34" s="109">
        <v>167.03554428008414</v>
      </c>
      <c r="N34" s="109">
        <v>171.22037439127101</v>
      </c>
      <c r="O34" s="109">
        <v>167.69745411996416</v>
      </c>
      <c r="P34" s="109">
        <v>163.38239843644354</v>
      </c>
      <c r="Q34" s="109">
        <v>169.71163393321658</v>
      </c>
      <c r="R34" s="106">
        <v>173.48098728454707</v>
      </c>
      <c r="S34" s="106">
        <v>177.12979640921404</v>
      </c>
      <c r="T34" s="18"/>
      <c r="U34" s="18"/>
    </row>
    <row r="35" spans="1:21" ht="20.100000000000001" customHeight="1" x14ac:dyDescent="0.25">
      <c r="A35" s="9" t="s">
        <v>25</v>
      </c>
      <c r="B35" s="107">
        <v>100</v>
      </c>
      <c r="C35" s="107">
        <v>106.51270467622555</v>
      </c>
      <c r="D35" s="107">
        <v>105.71123724724463</v>
      </c>
      <c r="E35" s="107">
        <v>108.42735193361905</v>
      </c>
      <c r="F35" s="107">
        <v>114.61693718217131</v>
      </c>
      <c r="G35" s="107">
        <v>120.03851490933721</v>
      </c>
      <c r="H35" s="107">
        <v>126.4435352243587</v>
      </c>
      <c r="I35" s="107">
        <v>127.36514260415493</v>
      </c>
      <c r="J35" s="107">
        <v>142.267722971979</v>
      </c>
      <c r="K35" s="107">
        <v>147.17465088368354</v>
      </c>
      <c r="L35" s="107">
        <v>156.00255373826189</v>
      </c>
      <c r="M35" s="107">
        <v>166.29508084292897</v>
      </c>
      <c r="N35" s="107">
        <v>170.64903402924872</v>
      </c>
      <c r="O35" s="107">
        <v>170.18424836231478</v>
      </c>
      <c r="P35" s="107">
        <v>165.70762747520391</v>
      </c>
      <c r="Q35" s="108">
        <v>173.79627098058126</v>
      </c>
      <c r="R35" s="108">
        <v>178.05539175670827</v>
      </c>
      <c r="S35" s="85">
        <v>177.11617736199238</v>
      </c>
      <c r="T35" s="18"/>
      <c r="U35" s="18"/>
    </row>
    <row r="36" spans="1:21" ht="20.100000000000001" customHeight="1" x14ac:dyDescent="0.25">
      <c r="A36" s="9" t="s">
        <v>26</v>
      </c>
      <c r="B36" s="107">
        <v>100</v>
      </c>
      <c r="C36" s="107">
        <v>105.17743617605259</v>
      </c>
      <c r="D36" s="107">
        <v>120.72954247815545</v>
      </c>
      <c r="E36" s="107">
        <v>126.3218426998058</v>
      </c>
      <c r="F36" s="107">
        <v>123.8329937759849</v>
      </c>
      <c r="G36" s="107">
        <v>138.99483163042439</v>
      </c>
      <c r="H36" s="107">
        <v>149.88212215473294</v>
      </c>
      <c r="I36" s="107">
        <v>153.08122301926704</v>
      </c>
      <c r="J36" s="107">
        <v>162.31393877428235</v>
      </c>
      <c r="K36" s="107">
        <v>171.52494887422756</v>
      </c>
      <c r="L36" s="107">
        <v>190.33368425606884</v>
      </c>
      <c r="M36" s="107">
        <v>197.00259951957756</v>
      </c>
      <c r="N36" s="107">
        <v>205.64895487930988</v>
      </c>
      <c r="O36" s="107">
        <v>201.75865171086087</v>
      </c>
      <c r="P36" s="107">
        <v>189.15218258832275</v>
      </c>
      <c r="Q36" s="108">
        <v>212.11163642614753</v>
      </c>
      <c r="R36" s="108">
        <v>221.28056935875566</v>
      </c>
      <c r="S36" s="85">
        <v>230.39879765904388</v>
      </c>
      <c r="T36" s="18"/>
      <c r="U36" s="18"/>
    </row>
    <row r="37" spans="1:21" ht="20.100000000000001" customHeight="1" x14ac:dyDescent="0.25">
      <c r="A37" s="9" t="s">
        <v>27</v>
      </c>
      <c r="B37" s="107">
        <v>100</v>
      </c>
      <c r="C37" s="107">
        <v>104.6507963028275</v>
      </c>
      <c r="D37" s="107">
        <v>111.64836559790039</v>
      </c>
      <c r="E37" s="107">
        <v>115.59267963276032</v>
      </c>
      <c r="F37" s="107">
        <v>119.12325316067702</v>
      </c>
      <c r="G37" s="107">
        <v>125.84505926880512</v>
      </c>
      <c r="H37" s="107">
        <v>133.95921220967281</v>
      </c>
      <c r="I37" s="107">
        <v>134.19466337088193</v>
      </c>
      <c r="J37" s="107">
        <v>146.31140496759011</v>
      </c>
      <c r="K37" s="107">
        <v>154.84299804595955</v>
      </c>
      <c r="L37" s="107">
        <v>161.81302107545639</v>
      </c>
      <c r="M37" s="107">
        <v>166.84671167252901</v>
      </c>
      <c r="N37" s="107">
        <v>169.99622125569783</v>
      </c>
      <c r="O37" s="107">
        <v>162.7527236424088</v>
      </c>
      <c r="P37" s="107">
        <v>157.11503217211151</v>
      </c>
      <c r="Q37" s="108">
        <v>160.80188018482625</v>
      </c>
      <c r="R37" s="108">
        <v>163.122490588305</v>
      </c>
      <c r="S37" s="85">
        <v>166.67928881683625</v>
      </c>
      <c r="T37" s="18"/>
      <c r="U37" s="18"/>
    </row>
    <row r="38" spans="1:21" ht="20.100000000000001" customHeight="1" x14ac:dyDescent="0.25">
      <c r="A38" s="10" t="s">
        <v>28</v>
      </c>
      <c r="B38" s="110">
        <v>100</v>
      </c>
      <c r="C38" s="110">
        <v>100.6776666880601</v>
      </c>
      <c r="D38" s="110">
        <v>105.66306500148126</v>
      </c>
      <c r="E38" s="110">
        <v>111.753893251918</v>
      </c>
      <c r="F38" s="110">
        <v>117.90586434972595</v>
      </c>
      <c r="G38" s="110">
        <v>125.66197634740146</v>
      </c>
      <c r="H38" s="110">
        <v>131.26784674147666</v>
      </c>
      <c r="I38" s="110">
        <v>137.83782016956732</v>
      </c>
      <c r="J38" s="110">
        <v>143.86798825570216</v>
      </c>
      <c r="K38" s="110">
        <v>149.22748876486489</v>
      </c>
      <c r="L38" s="110">
        <v>150.36163210351353</v>
      </c>
      <c r="M38" s="110">
        <v>155.8703398327747</v>
      </c>
      <c r="N38" s="110">
        <v>159.04533796619265</v>
      </c>
      <c r="O38" s="110">
        <v>157.43139494535245</v>
      </c>
      <c r="P38" s="110">
        <v>157.42720315787827</v>
      </c>
      <c r="Q38" s="110">
        <v>157.91984479606543</v>
      </c>
      <c r="R38" s="110">
        <v>160.52770768307539</v>
      </c>
      <c r="S38" s="139">
        <v>163.83502816906002</v>
      </c>
      <c r="T38" s="18"/>
      <c r="U38" s="18"/>
    </row>
    <row r="39" spans="1:21" x14ac:dyDescent="0.25">
      <c r="A39" s="66" t="s">
        <v>63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P39" s="13"/>
      <c r="Q39" s="13"/>
      <c r="R39" s="13"/>
      <c r="S39" s="13"/>
      <c r="T39" s="18"/>
      <c r="U39" s="18"/>
    </row>
    <row r="40" spans="1:21" x14ac:dyDescent="0.25">
      <c r="P40" s="13"/>
      <c r="Q40" s="13"/>
      <c r="R40" s="13"/>
      <c r="S40" s="13"/>
      <c r="T40" s="18"/>
      <c r="U40" s="18"/>
    </row>
    <row r="41" spans="1:21" x14ac:dyDescent="0.25">
      <c r="R41" s="18"/>
      <c r="S41" s="18"/>
      <c r="T41" s="18"/>
      <c r="U41" s="18"/>
    </row>
    <row r="42" spans="1:21" x14ac:dyDescent="0.25">
      <c r="R42" s="18"/>
      <c r="S42" s="18"/>
      <c r="T42" s="18"/>
      <c r="U42" s="18"/>
    </row>
    <row r="43" spans="1:21" x14ac:dyDescent="0.25">
      <c r="Q43" s="18"/>
      <c r="R43" s="18"/>
      <c r="S43" s="18"/>
      <c r="T43" s="18"/>
      <c r="U43" s="18"/>
    </row>
    <row r="44" spans="1:21" x14ac:dyDescent="0.25">
      <c r="Q44" s="18"/>
      <c r="R44" s="18"/>
      <c r="S44" s="18"/>
      <c r="T44" s="18"/>
      <c r="U44" s="18"/>
    </row>
    <row r="45" spans="1:21" x14ac:dyDescent="0.25">
      <c r="Q45" s="18"/>
      <c r="R45" s="18"/>
      <c r="S45" s="18"/>
      <c r="T45" s="18"/>
      <c r="U45" s="18"/>
    </row>
    <row r="46" spans="1:21" x14ac:dyDescent="0.25">
      <c r="R46" s="18"/>
      <c r="S46" s="18"/>
      <c r="T46" s="18"/>
      <c r="U46" s="18"/>
    </row>
    <row r="47" spans="1:21" x14ac:dyDescent="0.25">
      <c r="R47" s="18"/>
      <c r="S47" s="18"/>
      <c r="T47" s="18"/>
      <c r="U47" s="18"/>
    </row>
    <row r="48" spans="1:21" x14ac:dyDescent="0.25">
      <c r="R48" s="18"/>
      <c r="S48" s="18"/>
      <c r="T48" s="18"/>
      <c r="U48" s="18"/>
    </row>
    <row r="49" spans="18:21" x14ac:dyDescent="0.25">
      <c r="R49" s="18"/>
      <c r="S49" s="18"/>
      <c r="T49" s="18"/>
      <c r="U49" s="18"/>
    </row>
    <row r="50" spans="18:21" x14ac:dyDescent="0.25">
      <c r="R50" s="18"/>
      <c r="S50" s="18"/>
      <c r="T50" s="18"/>
      <c r="U50" s="18"/>
    </row>
    <row r="51" spans="18:21" x14ac:dyDescent="0.25">
      <c r="R51" s="18"/>
      <c r="S51" s="18"/>
      <c r="T51" s="18"/>
      <c r="U51" s="18"/>
    </row>
    <row r="52" spans="18:21" x14ac:dyDescent="0.25">
      <c r="R52" s="18"/>
      <c r="S52" s="18"/>
      <c r="T52" s="18"/>
      <c r="U52" s="18"/>
    </row>
    <row r="53" spans="18:21" x14ac:dyDescent="0.25">
      <c r="R53" s="18"/>
      <c r="S53" s="18"/>
      <c r="T53" s="18"/>
      <c r="U53" s="18"/>
    </row>
    <row r="54" spans="18:21" x14ac:dyDescent="0.25">
      <c r="R54" s="18"/>
      <c r="S54" s="18"/>
      <c r="T54" s="18"/>
      <c r="U54" s="18"/>
    </row>
    <row r="55" spans="18:21" x14ac:dyDescent="0.25">
      <c r="R55" s="18"/>
      <c r="S55" s="18"/>
      <c r="T55" s="18"/>
      <c r="U55" s="18"/>
    </row>
    <row r="56" spans="18:21" x14ac:dyDescent="0.25">
      <c r="R56" s="18"/>
      <c r="S56" s="18"/>
      <c r="T56" s="18"/>
      <c r="U56" s="18"/>
    </row>
    <row r="57" spans="18:21" x14ac:dyDescent="0.25">
      <c r="R57" s="18"/>
      <c r="S57" s="18"/>
      <c r="T57" s="18"/>
      <c r="U57" s="18"/>
    </row>
    <row r="58" spans="18:21" x14ac:dyDescent="0.25">
      <c r="R58" s="18"/>
      <c r="S58" s="18"/>
      <c r="T58" s="18"/>
      <c r="U58" s="18"/>
    </row>
    <row r="59" spans="18:21" x14ac:dyDescent="0.25">
      <c r="R59" s="18"/>
      <c r="S59" s="18"/>
      <c r="T59" s="18"/>
      <c r="U59" s="18"/>
    </row>
    <row r="60" spans="18:21" x14ac:dyDescent="0.25">
      <c r="R60" s="18"/>
      <c r="S60" s="18"/>
      <c r="T60" s="18"/>
      <c r="U60" s="18"/>
    </row>
  </sheetData>
  <mergeCells count="3">
    <mergeCell ref="A4:A5"/>
    <mergeCell ref="A3:R3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zoomScale="85" zoomScaleNormal="85" workbookViewId="0">
      <selection activeCell="U6" sqref="U6:U23"/>
    </sheetView>
  </sheetViews>
  <sheetFormatPr defaultRowHeight="15" x14ac:dyDescent="0.25"/>
  <cols>
    <col min="1" max="1" width="50.7109375" style="15" customWidth="1"/>
    <col min="2" max="17" width="12.7109375" style="19" customWidth="1"/>
    <col min="18" max="18" width="13.5703125" customWidth="1"/>
    <col min="19" max="19" width="13.85546875" customWidth="1"/>
    <col min="20" max="20" width="10.5703125" bestFit="1" customWidth="1"/>
    <col min="21" max="21" width="14.28515625" bestFit="1" customWidth="1"/>
  </cols>
  <sheetData>
    <row r="1" spans="1:21" s="15" customFormat="1" x14ac:dyDescent="0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21" s="5" customFormat="1" ht="30" customHeight="1" x14ac:dyDescent="0.25">
      <c r="A2" s="170" t="s">
        <v>84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21" s="5" customFormat="1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31" t="s">
        <v>65</v>
      </c>
    </row>
    <row r="4" spans="1:21" ht="24.95" customHeight="1" x14ac:dyDescent="0.25">
      <c r="A4" s="172" t="s">
        <v>30</v>
      </c>
      <c r="B4" s="150" t="s">
        <v>85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5"/>
    </row>
    <row r="5" spans="1:21" ht="24.95" customHeight="1" x14ac:dyDescent="0.25">
      <c r="A5" s="173"/>
      <c r="B5" s="26">
        <v>2002</v>
      </c>
      <c r="C5" s="26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6">
        <v>2009</v>
      </c>
      <c r="J5" s="26">
        <v>2010</v>
      </c>
      <c r="K5" s="26">
        <v>2011</v>
      </c>
      <c r="L5" s="26">
        <v>2012</v>
      </c>
      <c r="M5" s="26">
        <v>2013</v>
      </c>
      <c r="N5" s="26">
        <v>2014</v>
      </c>
      <c r="O5" s="26">
        <v>2015</v>
      </c>
      <c r="P5" s="27">
        <v>2016</v>
      </c>
      <c r="Q5" s="26">
        <v>2017</v>
      </c>
      <c r="R5" s="26">
        <v>2018</v>
      </c>
      <c r="S5" s="87">
        <v>2019</v>
      </c>
      <c r="T5" s="15"/>
    </row>
    <row r="6" spans="1:21" ht="20.100000000000001" customHeight="1" x14ac:dyDescent="0.25">
      <c r="A6" s="28" t="s">
        <v>31</v>
      </c>
      <c r="B6" s="39">
        <v>130198.45199999995</v>
      </c>
      <c r="C6" s="39">
        <v>173230.94700000001</v>
      </c>
      <c r="D6" s="39">
        <v>191930.13099999999</v>
      </c>
      <c r="E6" s="39">
        <v>182860.02799999999</v>
      </c>
      <c r="F6" s="39">
        <v>188078.8170000001</v>
      </c>
      <c r="G6" s="39">
        <v>213322.21499999988</v>
      </c>
      <c r="H6" s="39">
        <v>262732.57799999986</v>
      </c>
      <c r="I6" s="39">
        <v>260936.44900000008</v>
      </c>
      <c r="J6" s="39">
        <v>272640.99999999953</v>
      </c>
      <c r="K6" s="39">
        <v>327147.00000000204</v>
      </c>
      <c r="L6" s="39">
        <v>356135.00000000268</v>
      </c>
      <c r="M6" s="39">
        <v>409500.00000000128</v>
      </c>
      <c r="N6" s="39">
        <v>435064.00000000058</v>
      </c>
      <c r="O6" s="39">
        <v>478729.99999999965</v>
      </c>
      <c r="P6" s="39">
        <v>538819.99999999953</v>
      </c>
      <c r="Q6" s="39">
        <v>540575.99999999884</v>
      </c>
      <c r="R6" s="39">
        <v>587866.00000000081</v>
      </c>
      <c r="S6" s="39">
        <f>'[3]AGRO BRASIL 2002 a 2019'!$F$24</f>
        <v>616516.00000000093</v>
      </c>
      <c r="T6" s="15"/>
      <c r="U6" s="177"/>
    </row>
    <row r="7" spans="1:21" ht="20.100000000000001" customHeight="1" x14ac:dyDescent="0.25">
      <c r="A7" s="28" t="s">
        <v>32</v>
      </c>
      <c r="B7" s="39">
        <v>1140838.2070000006</v>
      </c>
      <c r="C7" s="39">
        <v>1398348.7580000006</v>
      </c>
      <c r="D7" s="39">
        <v>1665389.67</v>
      </c>
      <c r="E7" s="39">
        <v>1821361.8729999997</v>
      </c>
      <c r="F7" s="39">
        <v>1946007.7429999984</v>
      </c>
      <c r="G7" s="39">
        <v>2149684.2930000001</v>
      </c>
      <c r="H7" s="39">
        <v>2507956.7080000001</v>
      </c>
      <c r="I7" s="39">
        <v>2430667.9309999994</v>
      </c>
      <c r="J7" s="39">
        <v>2837894.9999999898</v>
      </c>
      <c r="K7" s="39">
        <v>3176859.9999999912</v>
      </c>
      <c r="L7" s="39">
        <v>3460340.9999999902</v>
      </c>
      <c r="M7" s="39">
        <v>3784674.0000000382</v>
      </c>
      <c r="N7" s="39">
        <v>4013637.0000000158</v>
      </c>
      <c r="O7" s="39">
        <v>3992939.0000000014</v>
      </c>
      <c r="P7" s="39">
        <v>3924928.0000000009</v>
      </c>
      <c r="Q7" s="39">
        <v>4099045.9999999995</v>
      </c>
      <c r="R7" s="39">
        <v>4636179.0000000009</v>
      </c>
      <c r="S7" s="39">
        <f>'[3]INDÚSTRIA 2002 a 2019'!$F$25</f>
        <v>4901105.0000000019</v>
      </c>
      <c r="T7" s="46"/>
      <c r="U7" s="177"/>
    </row>
    <row r="8" spans="1:21" ht="20.100000000000001" customHeight="1" x14ac:dyDescent="0.25">
      <c r="A8" s="29" t="s">
        <v>33</v>
      </c>
      <c r="B8" s="30">
        <v>60876.637999999999</v>
      </c>
      <c r="C8" s="30">
        <v>75606.994000000006</v>
      </c>
      <c r="D8" s="30">
        <v>90183.767000000007</v>
      </c>
      <c r="E8" s="30">
        <v>114296.93799999995</v>
      </c>
      <c r="F8" s="30">
        <v>133841.81599999999</v>
      </c>
      <c r="G8" s="30">
        <v>135865.75599999999</v>
      </c>
      <c r="H8" s="30">
        <v>178665.27800000008</v>
      </c>
      <c r="I8" s="30">
        <v>141907.75400000004</v>
      </c>
      <c r="J8" s="30">
        <v>198557.00000000009</v>
      </c>
      <c r="K8" s="30">
        <v>263888.00000000594</v>
      </c>
      <c r="L8" s="30">
        <v>290643.0000000053</v>
      </c>
      <c r="M8" s="30">
        <v>302642.99999999645</v>
      </c>
      <c r="N8" s="30">
        <v>319084.99999999435</v>
      </c>
      <c r="O8" s="30">
        <v>260573.00000000003</v>
      </c>
      <c r="P8" s="30">
        <v>207812.99999999997</v>
      </c>
      <c r="Q8" s="30">
        <v>253289</v>
      </c>
      <c r="R8" s="30">
        <v>356548.00000000006</v>
      </c>
      <c r="S8" s="30">
        <f>[3]Tabela33.3!$F$24</f>
        <v>402445.99999999994</v>
      </c>
      <c r="U8" s="177"/>
    </row>
    <row r="9" spans="1:21" ht="20.100000000000001" customHeight="1" x14ac:dyDescent="0.25">
      <c r="A9" s="29" t="s">
        <v>34</v>
      </c>
      <c r="B9" s="30">
        <v>824202.6429999976</v>
      </c>
      <c r="C9" s="30">
        <v>1052280.766000004</v>
      </c>
      <c r="D9" s="30">
        <v>1257106.2629999896</v>
      </c>
      <c r="E9" s="30">
        <v>1364886.7579999999</v>
      </c>
      <c r="F9" s="30">
        <v>1443782.6229999897</v>
      </c>
      <c r="G9" s="30">
        <v>1605175.9180000101</v>
      </c>
      <c r="H9" s="30">
        <v>1859653.2590000022</v>
      </c>
      <c r="I9" s="30">
        <v>1759666.7020000024</v>
      </c>
      <c r="J9" s="30">
        <v>1996487.9999999998</v>
      </c>
      <c r="K9" s="30">
        <v>2193872.0000000005</v>
      </c>
      <c r="L9" s="30">
        <v>2359467</v>
      </c>
      <c r="M9" s="30">
        <v>2617321.9999999995</v>
      </c>
      <c r="N9" s="30">
        <v>2760199</v>
      </c>
      <c r="O9" s="30">
        <v>2776460.0000000005</v>
      </c>
      <c r="P9" s="30">
        <v>2801145.0000000009</v>
      </c>
      <c r="Q9" s="30">
        <v>2932265</v>
      </c>
      <c r="R9" s="30">
        <v>3322199</v>
      </c>
      <c r="S9" s="30">
        <f>[3]Tabela33.4!$F$24</f>
        <v>3491649.0000000009</v>
      </c>
      <c r="U9" s="177"/>
    </row>
    <row r="10" spans="1:21" ht="30" customHeight="1" x14ac:dyDescent="0.25">
      <c r="A10" s="31" t="s">
        <v>35</v>
      </c>
      <c r="B10" s="30">
        <v>85599.627999999633</v>
      </c>
      <c r="C10" s="30">
        <v>98784.674000000072</v>
      </c>
      <c r="D10" s="30">
        <v>117424.89000000036</v>
      </c>
      <c r="E10" s="30">
        <v>128182.67500000045</v>
      </c>
      <c r="F10" s="30">
        <v>137286.79700000104</v>
      </c>
      <c r="G10" s="30">
        <v>145885.80200000072</v>
      </c>
      <c r="H10" s="30">
        <v>159741.85800000039</v>
      </c>
      <c r="I10" s="30">
        <v>165120.88199999969</v>
      </c>
      <c r="J10" s="30">
        <v>195711.99999999991</v>
      </c>
      <c r="K10" s="30">
        <v>211205</v>
      </c>
      <c r="L10" s="30">
        <v>234451.00000000003</v>
      </c>
      <c r="M10" s="30">
        <v>237623.00000000003</v>
      </c>
      <c r="N10" s="30">
        <v>272024.00000000017</v>
      </c>
      <c r="O10" s="30">
        <v>323598.00000000076</v>
      </c>
      <c r="P10" s="30">
        <v>325474.00000000058</v>
      </c>
      <c r="Q10" s="30">
        <v>367653.00000000023</v>
      </c>
      <c r="R10" s="30">
        <v>405359.00000000105</v>
      </c>
      <c r="S10" s="30">
        <f>[3]Tabela33.5!$F$24</f>
        <v>434120.00000000052</v>
      </c>
      <c r="U10" s="177"/>
    </row>
    <row r="11" spans="1:21" ht="20.100000000000001" customHeight="1" x14ac:dyDescent="0.25">
      <c r="A11" s="29" t="s">
        <v>36</v>
      </c>
      <c r="B11" s="30">
        <v>170159.29799999998</v>
      </c>
      <c r="C11" s="30">
        <v>171676.32399999927</v>
      </c>
      <c r="D11" s="30">
        <v>200674.74999999936</v>
      </c>
      <c r="E11" s="30">
        <v>213995.50200000071</v>
      </c>
      <c r="F11" s="30">
        <v>231096.50699999926</v>
      </c>
      <c r="G11" s="30">
        <v>262756.81700000056</v>
      </c>
      <c r="H11" s="30">
        <v>309896.31299999962</v>
      </c>
      <c r="I11" s="30">
        <v>363972.5929999997</v>
      </c>
      <c r="J11" s="30">
        <v>447137.99999999994</v>
      </c>
      <c r="K11" s="30">
        <v>507895.00000000012</v>
      </c>
      <c r="L11" s="30">
        <v>575780.00000000023</v>
      </c>
      <c r="M11" s="30">
        <v>627086</v>
      </c>
      <c r="N11" s="30">
        <v>662329.00000000012</v>
      </c>
      <c r="O11" s="30">
        <v>632308.00000000012</v>
      </c>
      <c r="P11" s="30">
        <v>590495.9999999993</v>
      </c>
      <c r="Q11" s="30">
        <v>545838.99999999942</v>
      </c>
      <c r="R11" s="30">
        <v>552073.00000000023</v>
      </c>
      <c r="S11" s="30">
        <f>[3]Tabela33.6!$F$24</f>
        <v>572889.99999999965</v>
      </c>
      <c r="U11" s="177"/>
    </row>
    <row r="12" spans="1:21" ht="20.100000000000001" customHeight="1" x14ac:dyDescent="0.25">
      <c r="A12" s="1" t="s">
        <v>37</v>
      </c>
      <c r="B12" s="39">
        <v>1378525.7240299983</v>
      </c>
      <c r="C12" s="39">
        <v>1575716.0770300017</v>
      </c>
      <c r="D12" s="39">
        <v>1742251.106049998</v>
      </c>
      <c r="E12" s="39">
        <v>1978101.8349999967</v>
      </c>
      <c r="F12" s="39">
        <v>2205110.4710000013</v>
      </c>
      <c r="G12" s="39">
        <v>2495725.324</v>
      </c>
      <c r="H12" s="39">
        <v>2817369.3660000097</v>
      </c>
      <c r="I12" s="39">
        <v>3108439.9980000048</v>
      </c>
      <c r="J12" s="39">
        <v>3488612.9999999995</v>
      </c>
      <c r="K12" s="39">
        <v>3933999.9999999991</v>
      </c>
      <c r="L12" s="39">
        <v>4406702</v>
      </c>
      <c r="M12" s="39">
        <v>4910878.9999999981</v>
      </c>
      <c r="N12" s="39">
        <v>5438902.9999999991</v>
      </c>
      <c r="O12" s="39">
        <v>5755199.9999999981</v>
      </c>
      <c r="P12" s="39">
        <v>6078319</v>
      </c>
      <c r="Q12" s="113">
        <v>6380791</v>
      </c>
      <c r="R12" s="113">
        <v>6785964.9999999991</v>
      </c>
      <c r="S12" s="113">
        <f>'[3]SERVIÇOS BR 2002 a 2019'!$F$24</f>
        <v>7224169.9999999991</v>
      </c>
      <c r="U12" s="177"/>
    </row>
    <row r="13" spans="1:21" ht="30" customHeight="1" x14ac:dyDescent="0.25">
      <c r="A13" s="31" t="s">
        <v>38</v>
      </c>
      <c r="B13" s="32">
        <v>185531.6540000001</v>
      </c>
      <c r="C13" s="32">
        <v>243043.5139999993</v>
      </c>
      <c r="D13" s="32">
        <v>283167.93799999956</v>
      </c>
      <c r="E13" s="32">
        <v>329942.23199999577</v>
      </c>
      <c r="F13" s="32">
        <v>374538.06599999935</v>
      </c>
      <c r="G13" s="32">
        <v>436100.782000001</v>
      </c>
      <c r="H13" s="32">
        <v>511097.17700000585</v>
      </c>
      <c r="I13" s="32">
        <v>566070.84800000535</v>
      </c>
      <c r="J13" s="32">
        <v>646676.00000000012</v>
      </c>
      <c r="K13" s="32">
        <v>744911.00000000023</v>
      </c>
      <c r="L13" s="32">
        <v>856998.99999999977</v>
      </c>
      <c r="M13" s="32">
        <v>962193.99999999965</v>
      </c>
      <c r="N13" s="32">
        <v>1063244.9999999998</v>
      </c>
      <c r="O13" s="32">
        <v>1100762.9999999988</v>
      </c>
      <c r="P13" s="32">
        <v>1135517.0000000002</v>
      </c>
      <c r="Q13" s="32">
        <v>1212656.9999999995</v>
      </c>
      <c r="R13" s="32">
        <v>1295671.9999999998</v>
      </c>
      <c r="S13" s="32">
        <f>[3]Tabela33.7!$F$24</f>
        <v>1365063.9999999998</v>
      </c>
      <c r="U13" s="177"/>
    </row>
    <row r="14" spans="1:21" ht="20.100000000000001" customHeight="1" x14ac:dyDescent="0.25">
      <c r="A14" s="29" t="s">
        <v>39</v>
      </c>
      <c r="B14" s="32">
        <v>119137.53799999993</v>
      </c>
      <c r="C14" s="32">
        <v>139492.8250000001</v>
      </c>
      <c r="D14" s="32">
        <v>154199.76099999962</v>
      </c>
      <c r="E14" s="32">
        <v>179473.68799999994</v>
      </c>
      <c r="F14" s="32">
        <v>195220.60000000114</v>
      </c>
      <c r="G14" s="32">
        <v>219390.0969999994</v>
      </c>
      <c r="H14" s="32">
        <v>261922.53800000015</v>
      </c>
      <c r="I14" s="32">
        <v>270563.842</v>
      </c>
      <c r="J14" s="32">
        <v>315289.00000000012</v>
      </c>
      <c r="K14" s="32">
        <v>359239.99999999965</v>
      </c>
      <c r="L14" s="32">
        <v>393645.99999999994</v>
      </c>
      <c r="M14" s="32">
        <v>441924.99999999988</v>
      </c>
      <c r="N14" s="32">
        <v>488986.99999999994</v>
      </c>
      <c r="O14" s="32">
        <v>505417.00000000017</v>
      </c>
      <c r="P14" s="32">
        <v>514444.00000000029</v>
      </c>
      <c r="Q14" s="32">
        <v>553972.99999999988</v>
      </c>
      <c r="R14" s="32">
        <v>605506</v>
      </c>
      <c r="S14" s="32">
        <f>[3]Tabela33.8!$F$24</f>
        <v>648912.99999999988</v>
      </c>
      <c r="U14" s="177"/>
    </row>
    <row r="15" spans="1:21" ht="20.100000000000001" customHeight="1" x14ac:dyDescent="0.25">
      <c r="A15" s="29" t="s">
        <v>40</v>
      </c>
      <c r="B15" s="32">
        <v>53611.848000000289</v>
      </c>
      <c r="C15" s="32">
        <v>59122.180999999589</v>
      </c>
      <c r="D15" s="32">
        <v>63614.819000000294</v>
      </c>
      <c r="E15" s="32">
        <v>71422.115999999514</v>
      </c>
      <c r="F15" s="32">
        <v>84959.03399999933</v>
      </c>
      <c r="G15" s="32">
        <v>98092.754999999524</v>
      </c>
      <c r="H15" s="32">
        <v>106880.26399999997</v>
      </c>
      <c r="I15" s="32">
        <v>124197.45999999976</v>
      </c>
      <c r="J15" s="32">
        <v>140662.00000000003</v>
      </c>
      <c r="K15" s="32">
        <v>168923.99999999994</v>
      </c>
      <c r="L15" s="32">
        <v>193175.00000000012</v>
      </c>
      <c r="M15" s="32">
        <v>213507.99999999997</v>
      </c>
      <c r="N15" s="32">
        <v>244403.99999999997</v>
      </c>
      <c r="O15" s="32">
        <v>247416.00000000006</v>
      </c>
      <c r="P15" s="32">
        <v>260653.00000000047</v>
      </c>
      <c r="Q15" s="32">
        <v>283920.99999999988</v>
      </c>
      <c r="R15" s="32">
        <v>304724.99999999983</v>
      </c>
      <c r="S15" s="32">
        <f>[3]Tabela33.9!$F$24</f>
        <v>332145.00000000017</v>
      </c>
      <c r="U15" s="177"/>
    </row>
    <row r="16" spans="1:21" ht="20.100000000000001" customHeight="1" x14ac:dyDescent="0.25">
      <c r="A16" s="29" t="s">
        <v>41</v>
      </c>
      <c r="B16" s="32">
        <v>110442.02800000073</v>
      </c>
      <c r="C16" s="32">
        <v>126348.8580000005</v>
      </c>
      <c r="D16" s="32">
        <v>146817.67300000016</v>
      </c>
      <c r="E16" s="32">
        <v>165771.80100000027</v>
      </c>
      <c r="F16" s="32">
        <v>176045.85800000018</v>
      </c>
      <c r="G16" s="32">
        <v>198842.9550000008</v>
      </c>
      <c r="H16" s="32">
        <v>225922.92000000394</v>
      </c>
      <c r="I16" s="32">
        <v>241253.85400000002</v>
      </c>
      <c r="J16" s="32">
        <v>251228.99999999997</v>
      </c>
      <c r="K16" s="32">
        <v>277714.99999999988</v>
      </c>
      <c r="L16" s="32">
        <v>301551</v>
      </c>
      <c r="M16" s="32">
        <v>322172.99999999983</v>
      </c>
      <c r="N16" s="32">
        <v>343542.00000000017</v>
      </c>
      <c r="O16" s="32">
        <v>350465.99999999988</v>
      </c>
      <c r="P16" s="32">
        <v>354564.00000000006</v>
      </c>
      <c r="Q16" s="32">
        <v>374185.00000000006</v>
      </c>
      <c r="R16" s="32">
        <v>396066</v>
      </c>
      <c r="S16" s="32">
        <f>[3]Tabela33.10!$F$24</f>
        <v>423150.99999999994</v>
      </c>
      <c r="U16" s="177"/>
    </row>
    <row r="17" spans="1:21" ht="30" customHeight="1" x14ac:dyDescent="0.25">
      <c r="A17" s="31" t="s">
        <v>42</v>
      </c>
      <c r="B17" s="32">
        <v>148121.30000000037</v>
      </c>
      <c r="C17" s="32">
        <v>161242.62099999969</v>
      </c>
      <c r="D17" s="32">
        <v>163806.95899999954</v>
      </c>
      <c r="E17" s="32">
        <v>195780.82499999955</v>
      </c>
      <c r="F17" s="32">
        <v>221775.00199999771</v>
      </c>
      <c r="G17" s="32">
        <v>259123.35599999918</v>
      </c>
      <c r="H17" s="32">
        <v>272862.2509999972</v>
      </c>
      <c r="I17" s="32">
        <v>305301.32400000084</v>
      </c>
      <c r="J17" s="32">
        <v>362692</v>
      </c>
      <c r="K17" s="32">
        <v>398032</v>
      </c>
      <c r="L17" s="32">
        <v>426909.00000000006</v>
      </c>
      <c r="M17" s="32">
        <v>450619</v>
      </c>
      <c r="N17" s="32">
        <v>505893.99999999994</v>
      </c>
      <c r="O17" s="32">
        <v>574611</v>
      </c>
      <c r="P17" s="32">
        <v>641794.99999999988</v>
      </c>
      <c r="Q17" s="32">
        <v>647163</v>
      </c>
      <c r="R17" s="32">
        <v>649009</v>
      </c>
      <c r="S17" s="32">
        <f>[3]Tabela33.11!$F$24</f>
        <v>696739</v>
      </c>
      <c r="U17" s="177"/>
    </row>
    <row r="18" spans="1:21" ht="20.100000000000001" customHeight="1" x14ac:dyDescent="0.25">
      <c r="A18" s="29" t="s">
        <v>43</v>
      </c>
      <c r="B18" s="32">
        <v>154966.36699999878</v>
      </c>
      <c r="C18" s="32">
        <v>167711.23900000058</v>
      </c>
      <c r="D18" s="32">
        <v>179424.93799999868</v>
      </c>
      <c r="E18" s="32">
        <v>195938.85500000051</v>
      </c>
      <c r="F18" s="32">
        <v>206576.00200000042</v>
      </c>
      <c r="G18" s="32">
        <v>228333.60099999874</v>
      </c>
      <c r="H18" s="32">
        <v>247157.96099999943</v>
      </c>
      <c r="I18" s="32">
        <v>274333.14199999935</v>
      </c>
      <c r="J18" s="32">
        <v>296204.99999999913</v>
      </c>
      <c r="K18" s="32">
        <v>340358.99999999919</v>
      </c>
      <c r="L18" s="32">
        <v>392836.00000000023</v>
      </c>
      <c r="M18" s="32">
        <v>455145.00000000105</v>
      </c>
      <c r="N18" s="32">
        <v>505799.9999999993</v>
      </c>
      <c r="O18" s="32">
        <v>545928.99999999942</v>
      </c>
      <c r="P18" s="32">
        <v>578081.99999999953</v>
      </c>
      <c r="Q18" s="32">
        <v>609857.99999999988</v>
      </c>
      <c r="R18" s="32">
        <v>639752</v>
      </c>
      <c r="S18" s="32">
        <f>[3]Tabela33.12!$F$24</f>
        <v>675910</v>
      </c>
      <c r="U18" s="177"/>
    </row>
    <row r="19" spans="1:21" ht="30" customHeight="1" x14ac:dyDescent="0.25">
      <c r="A19" s="31" t="s">
        <v>44</v>
      </c>
      <c r="B19" s="32">
        <v>143960.03960000019</v>
      </c>
      <c r="C19" s="32">
        <v>164734.70150000064</v>
      </c>
      <c r="D19" s="32">
        <v>181160.73169999989</v>
      </c>
      <c r="E19" s="32">
        <v>206475.57810000074</v>
      </c>
      <c r="F19" s="32">
        <v>236235.74510000297</v>
      </c>
      <c r="G19" s="32">
        <v>268177.41819999664</v>
      </c>
      <c r="H19" s="32">
        <v>307512.56540000311</v>
      </c>
      <c r="I19" s="32">
        <v>343138.68590000353</v>
      </c>
      <c r="J19" s="32">
        <v>389595.00000000006</v>
      </c>
      <c r="K19" s="32">
        <v>446248</v>
      </c>
      <c r="L19" s="32">
        <v>510967.00000000012</v>
      </c>
      <c r="M19" s="32">
        <v>570375.99999999919</v>
      </c>
      <c r="N19" s="32">
        <v>621672</v>
      </c>
      <c r="O19" s="32">
        <v>647104.00000000012</v>
      </c>
      <c r="P19" s="32">
        <v>683417.00000000012</v>
      </c>
      <c r="Q19" s="32">
        <v>695703</v>
      </c>
      <c r="R19" s="32">
        <v>749613.99999999965</v>
      </c>
      <c r="S19" s="32">
        <f>[3]Tabela33.13!$F$24</f>
        <v>807818.99999999977</v>
      </c>
      <c r="U19" s="177"/>
    </row>
    <row r="20" spans="1:21" ht="30" customHeight="1" x14ac:dyDescent="0.25">
      <c r="A20" s="31" t="s">
        <v>45</v>
      </c>
      <c r="B20" s="33">
        <v>293701.5139999981</v>
      </c>
      <c r="C20" s="33">
        <v>329554.25700000068</v>
      </c>
      <c r="D20" s="33">
        <v>364137.70000000048</v>
      </c>
      <c r="E20" s="33">
        <v>414175.49700000091</v>
      </c>
      <c r="F20" s="33">
        <v>460710.97200000042</v>
      </c>
      <c r="G20" s="33">
        <v>523958.9250000047</v>
      </c>
      <c r="H20" s="33">
        <v>595820.5789999991</v>
      </c>
      <c r="I20" s="33">
        <v>663356.85899999703</v>
      </c>
      <c r="J20" s="33">
        <v>746908</v>
      </c>
      <c r="K20" s="33">
        <v>830260</v>
      </c>
      <c r="L20" s="33">
        <v>910284</v>
      </c>
      <c r="M20" s="33">
        <v>1026746.9999999988</v>
      </c>
      <c r="N20" s="33">
        <v>1126310</v>
      </c>
      <c r="O20" s="33">
        <v>1207809</v>
      </c>
      <c r="P20" s="33">
        <v>1293108</v>
      </c>
      <c r="Q20" s="32">
        <v>1341953</v>
      </c>
      <c r="R20" s="32">
        <v>1412575</v>
      </c>
      <c r="S20" s="32">
        <f>[3]Tabela33.14!$F$24</f>
        <v>1494438.9999999998</v>
      </c>
      <c r="U20" s="177"/>
    </row>
    <row r="21" spans="1:21" ht="20.100000000000001" customHeight="1" x14ac:dyDescent="0.25">
      <c r="A21" s="34" t="s">
        <v>46</v>
      </c>
      <c r="B21" s="30">
        <v>84885.688000000126</v>
      </c>
      <c r="C21" s="30">
        <v>94984.353999999963</v>
      </c>
      <c r="D21" s="30">
        <v>106193.39799999994</v>
      </c>
      <c r="E21" s="30">
        <v>106824.92299999944</v>
      </c>
      <c r="F21" s="30">
        <v>123579.29600000009</v>
      </c>
      <c r="G21" s="30">
        <v>133610.68800000058</v>
      </c>
      <c r="H21" s="30">
        <v>143589.74900000048</v>
      </c>
      <c r="I21" s="30">
        <v>157718.14199999993</v>
      </c>
      <c r="J21" s="30">
        <v>171445.00000000003</v>
      </c>
      <c r="K21" s="30">
        <v>188632</v>
      </c>
      <c r="L21" s="30">
        <v>220983.00000000009</v>
      </c>
      <c r="M21" s="30">
        <v>252095.99999999997</v>
      </c>
      <c r="N21" s="30">
        <v>301740.00000000006</v>
      </c>
      <c r="O21" s="30">
        <v>333468</v>
      </c>
      <c r="P21" s="30">
        <v>366949</v>
      </c>
      <c r="Q21" s="30">
        <v>398285</v>
      </c>
      <c r="R21" s="30">
        <v>446310.00000000006</v>
      </c>
      <c r="S21" s="30">
        <f>[3]Tabela33.15!$F$24</f>
        <v>473157</v>
      </c>
      <c r="U21" s="177"/>
    </row>
    <row r="22" spans="1:21" s="65" customFormat="1" ht="20.100000000000001" customHeight="1" x14ac:dyDescent="0.25">
      <c r="A22" s="81" t="s">
        <v>47</v>
      </c>
      <c r="B22" s="36">
        <v>84167.747429999785</v>
      </c>
      <c r="C22" s="36">
        <v>89481.526530000599</v>
      </c>
      <c r="D22" s="36">
        <v>99727.188349999808</v>
      </c>
      <c r="E22" s="36">
        <v>112296.31990000028</v>
      </c>
      <c r="F22" s="36">
        <v>125469.89589999977</v>
      </c>
      <c r="G22" s="36">
        <v>130094.74679999941</v>
      </c>
      <c r="H22" s="36">
        <v>144603.36160000067</v>
      </c>
      <c r="I22" s="36">
        <v>162505.84109999952</v>
      </c>
      <c r="J22" s="36">
        <v>167911.99999999994</v>
      </c>
      <c r="K22" s="36">
        <v>179679.00000000015</v>
      </c>
      <c r="L22" s="36">
        <v>199352.00000000015</v>
      </c>
      <c r="M22" s="36">
        <v>216096.00000000009</v>
      </c>
      <c r="N22" s="36">
        <v>237309.00000000003</v>
      </c>
      <c r="O22" s="36">
        <v>242216.99999999997</v>
      </c>
      <c r="P22" s="36">
        <v>249790.00000000017</v>
      </c>
      <c r="Q22" s="30">
        <v>263093.00000000017</v>
      </c>
      <c r="R22" s="30">
        <v>286736.00000000006</v>
      </c>
      <c r="S22" s="30">
        <f>[3]Tabela33.16!$F$24</f>
        <v>306832.99999999994</v>
      </c>
      <c r="U22" s="178"/>
    </row>
    <row r="23" spans="1:21" ht="24.95" customHeight="1" x14ac:dyDescent="0.25">
      <c r="A23" s="37" t="s">
        <v>52</v>
      </c>
      <c r="B23" s="111">
        <v>2649562.3830300011</v>
      </c>
      <c r="C23" s="111">
        <v>3147295.7820300008</v>
      </c>
      <c r="D23" s="111">
        <v>3599570.90705</v>
      </c>
      <c r="E23" s="111">
        <v>3982323.736</v>
      </c>
      <c r="F23" s="111">
        <v>4339197.0309999986</v>
      </c>
      <c r="G23" s="111">
        <v>4858731.8319999995</v>
      </c>
      <c r="H23" s="111">
        <v>5588058.6519999988</v>
      </c>
      <c r="I23" s="111">
        <v>5800044.3779999996</v>
      </c>
      <c r="J23" s="111">
        <v>6599148.9999999944</v>
      </c>
      <c r="K23" s="111">
        <v>7438007.0000000056</v>
      </c>
      <c r="L23" s="111">
        <v>8223178</v>
      </c>
      <c r="M23" s="111">
        <v>9105053.000000041</v>
      </c>
      <c r="N23" s="111">
        <v>9887604.000000013</v>
      </c>
      <c r="O23" s="112">
        <v>10226869</v>
      </c>
      <c r="P23" s="112">
        <v>10542067.000000002</v>
      </c>
      <c r="Q23" s="112">
        <v>11020412.999999998</v>
      </c>
      <c r="R23" s="112">
        <v>12010010</v>
      </c>
      <c r="S23" s="112">
        <f>S12+S7+S6</f>
        <v>12741791</v>
      </c>
      <c r="U23" s="177"/>
    </row>
    <row r="24" spans="1:21" ht="15" customHeight="1" x14ac:dyDescent="0.25">
      <c r="A24" s="147" t="s">
        <v>64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80"/>
      <c r="Q24" s="38"/>
      <c r="R24" s="15"/>
    </row>
    <row r="25" spans="1:21" ht="12" customHeight="1" x14ac:dyDescent="0.25">
      <c r="A25" s="145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67"/>
      <c r="N25" s="67"/>
      <c r="O25" s="67"/>
      <c r="P25" s="67"/>
      <c r="Q25" s="38"/>
    </row>
  </sheetData>
  <mergeCells count="6">
    <mergeCell ref="A25:L25"/>
    <mergeCell ref="A4:A5"/>
    <mergeCell ref="A24:O24"/>
    <mergeCell ref="A3:R3"/>
    <mergeCell ref="A2:S2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zoomScale="85" zoomScaleNormal="85" workbookViewId="0">
      <selection activeCell="U7" sqref="U7:U24"/>
    </sheetView>
  </sheetViews>
  <sheetFormatPr defaultRowHeight="15" x14ac:dyDescent="0.25"/>
  <cols>
    <col min="1" max="1" width="50.7109375" customWidth="1"/>
    <col min="2" max="15" width="11.7109375" customWidth="1"/>
    <col min="16" max="17" width="11.7109375" style="15" customWidth="1"/>
    <col min="18" max="18" width="13.28515625" customWidth="1"/>
    <col min="19" max="19" width="12.5703125" bestFit="1" customWidth="1"/>
    <col min="20" max="20" width="13.28515625" customWidth="1"/>
    <col min="21" max="21" width="14.5703125" bestFit="1" customWidth="1"/>
  </cols>
  <sheetData>
    <row r="1" spans="1:21" s="15" customFormat="1" x14ac:dyDescent="0.25"/>
    <row r="2" spans="1:21" s="5" customFormat="1" ht="30" customHeight="1" x14ac:dyDescent="0.25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21" s="5" customForma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32" t="s">
        <v>65</v>
      </c>
    </row>
    <row r="4" spans="1:21" ht="24.95" customHeight="1" x14ac:dyDescent="0.25">
      <c r="A4" s="146" t="s">
        <v>30</v>
      </c>
      <c r="B4" s="149" t="s">
        <v>49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27"/>
      <c r="R4" s="127"/>
      <c r="S4" s="129"/>
    </row>
    <row r="5" spans="1:21" ht="24.95" customHeight="1" x14ac:dyDescent="0.25">
      <c r="A5" s="146"/>
      <c r="B5" s="26">
        <v>2002</v>
      </c>
      <c r="C5" s="26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6">
        <v>2009</v>
      </c>
      <c r="J5" s="26">
        <v>2010</v>
      </c>
      <c r="K5" s="26">
        <v>2011</v>
      </c>
      <c r="L5" s="26">
        <v>2012</v>
      </c>
      <c r="M5" s="26">
        <v>2013</v>
      </c>
      <c r="N5" s="26">
        <v>2014</v>
      </c>
      <c r="O5" s="26">
        <v>2015</v>
      </c>
      <c r="P5" s="27">
        <v>2016</v>
      </c>
      <c r="Q5" s="27">
        <v>2017</v>
      </c>
      <c r="R5" s="27">
        <v>2018</v>
      </c>
      <c r="S5" s="27">
        <v>2019</v>
      </c>
    </row>
    <row r="6" spans="1:21" ht="20.100000000000001" customHeight="1" x14ac:dyDescent="0.25">
      <c r="A6" s="28" t="s">
        <v>31</v>
      </c>
      <c r="B6" s="39">
        <v>48683.252999999924</v>
      </c>
      <c r="C6" s="39">
        <v>67281.782000000239</v>
      </c>
      <c r="D6" s="39">
        <v>81017.427999999141</v>
      </c>
      <c r="E6" s="39">
        <v>81902.480999999272</v>
      </c>
      <c r="F6" s="39">
        <v>82784.805999999851</v>
      </c>
      <c r="G6" s="39">
        <v>93170.499999999563</v>
      </c>
      <c r="H6" s="39">
        <v>120681.39600000053</v>
      </c>
      <c r="I6" s="39">
        <v>111723.81400000065</v>
      </c>
      <c r="J6" s="39">
        <v>112709.00000000042</v>
      </c>
      <c r="K6" s="39">
        <v>137123.00000000096</v>
      </c>
      <c r="L6" s="39">
        <v>155439.99999999974</v>
      </c>
      <c r="M6" s="39">
        <v>169210.0000000002</v>
      </c>
      <c r="N6" s="39">
        <v>185088.99999999971</v>
      </c>
      <c r="O6" s="39">
        <v>219763.00000000015</v>
      </c>
      <c r="P6" s="39">
        <v>232164.99999999983</v>
      </c>
      <c r="Q6" s="39">
        <v>237604.99999999971</v>
      </c>
      <c r="R6" s="39">
        <v>278254.99999999942</v>
      </c>
      <c r="S6" s="39">
        <v>305801.99999999977</v>
      </c>
    </row>
    <row r="7" spans="1:21" ht="20.100000000000001" customHeight="1" x14ac:dyDescent="0.3">
      <c r="A7" s="28" t="s">
        <v>32</v>
      </c>
      <c r="B7" s="113">
        <v>805930.63700000558</v>
      </c>
      <c r="C7" s="113">
        <v>1001780.2150000044</v>
      </c>
      <c r="D7" s="113">
        <v>1189526.451999998</v>
      </c>
      <c r="E7" s="113">
        <v>1296675.6289999986</v>
      </c>
      <c r="F7" s="113">
        <v>1378726.3369999961</v>
      </c>
      <c r="G7" s="113">
        <v>1520613.1220000028</v>
      </c>
      <c r="H7" s="113">
        <v>1790049.521999995</v>
      </c>
      <c r="I7" s="113">
        <v>1701445.8560000046</v>
      </c>
      <c r="J7" s="113">
        <v>1933736.9999999974</v>
      </c>
      <c r="K7" s="113">
        <v>2165825.9999999986</v>
      </c>
      <c r="L7" s="113">
        <v>2394659.0000000005</v>
      </c>
      <c r="M7" s="113">
        <v>2653047.9999999986</v>
      </c>
      <c r="N7" s="113">
        <v>2830543.0000000014</v>
      </c>
      <c r="O7" s="113">
        <v>2832151.9999999995</v>
      </c>
      <c r="P7" s="113">
        <v>2774208.0000000005</v>
      </c>
      <c r="Q7" s="113">
        <v>2901245.9999999991</v>
      </c>
      <c r="R7" s="113">
        <v>3322969.0000000009</v>
      </c>
      <c r="S7" s="113">
        <f>'[3]INDÚSTRIA 2002 a 2019'!$F$49</f>
        <v>3515301.0000000005</v>
      </c>
      <c r="T7" s="46"/>
      <c r="U7" s="179"/>
    </row>
    <row r="8" spans="1:21" ht="20.100000000000001" customHeight="1" x14ac:dyDescent="0.3">
      <c r="A8" s="29" t="s">
        <v>33</v>
      </c>
      <c r="B8" s="30">
        <v>35135.787000000033</v>
      </c>
      <c r="C8" s="30">
        <v>43281.974999999649</v>
      </c>
      <c r="D8" s="30">
        <v>49355.987999999539</v>
      </c>
      <c r="E8" s="30">
        <v>56273.828000000416</v>
      </c>
      <c r="F8" s="30">
        <v>61829.163000000284</v>
      </c>
      <c r="G8" s="30">
        <v>67278.419999999358</v>
      </c>
      <c r="H8" s="30">
        <v>78377.154000000286</v>
      </c>
      <c r="I8" s="30">
        <v>79203.132999999943</v>
      </c>
      <c r="J8" s="30">
        <v>88592.000000000247</v>
      </c>
      <c r="K8" s="30">
        <v>101320.99999999997</v>
      </c>
      <c r="L8" s="30">
        <v>104451.99999999991</v>
      </c>
      <c r="M8" s="30">
        <v>113209.00000000004</v>
      </c>
      <c r="N8" s="30">
        <v>134288.00000000012</v>
      </c>
      <c r="O8" s="30">
        <v>149800</v>
      </c>
      <c r="P8" s="30">
        <v>152237.99999999983</v>
      </c>
      <c r="Q8" s="30">
        <v>162593.00000000029</v>
      </c>
      <c r="R8" s="30">
        <v>195479.00000000009</v>
      </c>
      <c r="S8" s="30">
        <f>[3]Tabela33.3!$F$48</f>
        <v>219629.00000000009</v>
      </c>
      <c r="U8" s="179"/>
    </row>
    <row r="9" spans="1:21" ht="20.100000000000001" customHeight="1" x14ac:dyDescent="0.3">
      <c r="A9" s="29" t="s">
        <v>34</v>
      </c>
      <c r="B9" s="30">
        <v>640233.75500000524</v>
      </c>
      <c r="C9" s="30">
        <v>804023.79900000431</v>
      </c>
      <c r="D9" s="30">
        <v>961495.02699999767</v>
      </c>
      <c r="E9" s="30">
        <v>1044979.9039999978</v>
      </c>
      <c r="F9" s="30">
        <v>1103834.651999997</v>
      </c>
      <c r="G9" s="30">
        <v>1220142.6750000038</v>
      </c>
      <c r="H9" s="30">
        <v>1425674.735999994</v>
      </c>
      <c r="I9" s="30">
        <v>1324389.7190000042</v>
      </c>
      <c r="J9" s="30">
        <v>1502135.9999999972</v>
      </c>
      <c r="K9" s="30">
        <v>1678167.9999999988</v>
      </c>
      <c r="L9" s="30">
        <v>1845446.0000000009</v>
      </c>
      <c r="M9" s="30">
        <v>2058588.9999999988</v>
      </c>
      <c r="N9" s="30">
        <v>2162823.0000000019</v>
      </c>
      <c r="O9" s="30">
        <v>2145646.9999999995</v>
      </c>
      <c r="P9" s="30">
        <v>2124906.9999999995</v>
      </c>
      <c r="Q9" s="30">
        <v>2226202.9999999991</v>
      </c>
      <c r="R9" s="30">
        <v>2584771.0000000009</v>
      </c>
      <c r="S9" s="30">
        <f>[3]Tabela33.4!$F$48</f>
        <v>2728167.0000000005</v>
      </c>
      <c r="U9" s="179"/>
    </row>
    <row r="10" spans="1:21" ht="30" customHeight="1" x14ac:dyDescent="0.3">
      <c r="A10" s="31" t="s">
        <v>35</v>
      </c>
      <c r="B10" s="30">
        <v>42381.377000000313</v>
      </c>
      <c r="C10" s="30">
        <v>50676.265000000181</v>
      </c>
      <c r="D10" s="30">
        <v>60057.412000000346</v>
      </c>
      <c r="E10" s="30">
        <v>65997.135999999853</v>
      </c>
      <c r="F10" s="30">
        <v>71068.069999999949</v>
      </c>
      <c r="G10" s="30">
        <v>76306.455000000045</v>
      </c>
      <c r="H10" s="30">
        <v>90903.279999999926</v>
      </c>
      <c r="I10" s="30">
        <v>88504.768999999695</v>
      </c>
      <c r="J10" s="30">
        <v>102798.00000000007</v>
      </c>
      <c r="K10" s="30">
        <v>111985.99999999949</v>
      </c>
      <c r="L10" s="30">
        <v>134218.00000000003</v>
      </c>
      <c r="M10" s="30">
        <v>144805.0000000002</v>
      </c>
      <c r="N10" s="30">
        <v>178048.99999999959</v>
      </c>
      <c r="O10" s="30">
        <v>200414.99999999974</v>
      </c>
      <c r="P10" s="30">
        <v>181754.00000000041</v>
      </c>
      <c r="Q10" s="30">
        <v>211411.00000000009</v>
      </c>
      <c r="R10" s="30">
        <v>233925.99999999985</v>
      </c>
      <c r="S10" s="30">
        <f>[3]Tabela33.5!$F$48</f>
        <v>243257.99999999951</v>
      </c>
      <c r="U10" s="179"/>
    </row>
    <row r="11" spans="1:21" ht="20.100000000000001" customHeight="1" x14ac:dyDescent="0.3">
      <c r="A11" s="29" t="s">
        <v>36</v>
      </c>
      <c r="B11" s="30">
        <v>88179.717999999979</v>
      </c>
      <c r="C11" s="30">
        <v>103798.17600000036</v>
      </c>
      <c r="D11" s="30">
        <v>118618.02500000043</v>
      </c>
      <c r="E11" s="30">
        <v>129424.76100000048</v>
      </c>
      <c r="F11" s="30">
        <v>141994.451999999</v>
      </c>
      <c r="G11" s="30">
        <v>156885.57199999958</v>
      </c>
      <c r="H11" s="30">
        <v>195094.35200000057</v>
      </c>
      <c r="I11" s="30">
        <v>209348.23500000089</v>
      </c>
      <c r="J11" s="30">
        <v>240211.00000000003</v>
      </c>
      <c r="K11" s="30">
        <v>274351.00000000029</v>
      </c>
      <c r="L11" s="30">
        <v>310542.99999999959</v>
      </c>
      <c r="M11" s="30">
        <v>336444.99999999965</v>
      </c>
      <c r="N11" s="30">
        <v>355383.00000000006</v>
      </c>
      <c r="O11" s="30">
        <v>336290.00000000029</v>
      </c>
      <c r="P11" s="30">
        <v>315309.00000000058</v>
      </c>
      <c r="Q11" s="30">
        <v>301038.99999999942</v>
      </c>
      <c r="R11" s="30">
        <v>308792.99999999983</v>
      </c>
      <c r="S11" s="30">
        <f>[3]Tabela33.6!$F$48</f>
        <v>324247.00000000029</v>
      </c>
      <c r="U11" s="179"/>
    </row>
    <row r="12" spans="1:21" ht="20.100000000000001" customHeight="1" x14ac:dyDescent="0.3">
      <c r="A12" s="1" t="s">
        <v>37</v>
      </c>
      <c r="B12" s="113">
        <v>524733.82600000082</v>
      </c>
      <c r="C12" s="113">
        <v>607516.55100000009</v>
      </c>
      <c r="D12" s="113">
        <v>667044.90400000126</v>
      </c>
      <c r="E12" s="113">
        <v>760927.22400000156</v>
      </c>
      <c r="F12" s="113">
        <v>828395.90999999654</v>
      </c>
      <c r="G12" s="113">
        <v>925419.92903000186</v>
      </c>
      <c r="H12" s="113">
        <v>1050850.0180000006</v>
      </c>
      <c r="I12" s="113">
        <v>1137111.8860199992</v>
      </c>
      <c r="J12" s="113">
        <v>1249862.9999999993</v>
      </c>
      <c r="K12" s="113">
        <v>1414597.0000000007</v>
      </c>
      <c r="L12" s="113">
        <v>1578819.9999999998</v>
      </c>
      <c r="M12" s="113">
        <v>1729035.0000000016</v>
      </c>
      <c r="N12" s="113">
        <v>1899237.9999999972</v>
      </c>
      <c r="O12" s="113">
        <v>2019352.9999999984</v>
      </c>
      <c r="P12" s="113">
        <v>2115871.9999999991</v>
      </c>
      <c r="Q12" s="113">
        <v>2209636.0000000014</v>
      </c>
      <c r="R12" s="113">
        <v>2397635.9999999977</v>
      </c>
      <c r="S12" s="113">
        <f>'[3]SERVIÇOS BR 2002 a 2019'!$F$48</f>
        <v>2564003.9999999963</v>
      </c>
      <c r="T12" s="46"/>
      <c r="U12" s="179"/>
    </row>
    <row r="13" spans="1:21" ht="30" customHeight="1" x14ac:dyDescent="0.3">
      <c r="A13" s="31" t="s">
        <v>38</v>
      </c>
      <c r="B13" s="32">
        <v>87291.312999999995</v>
      </c>
      <c r="C13" s="32">
        <v>102951.30700000045</v>
      </c>
      <c r="D13" s="32">
        <v>118537.30699999977</v>
      </c>
      <c r="E13" s="32">
        <v>131696.3610000007</v>
      </c>
      <c r="F13" s="32">
        <v>145913.43199999814</v>
      </c>
      <c r="G13" s="32">
        <v>165302.24399999969</v>
      </c>
      <c r="H13" s="32">
        <v>188988.22500000062</v>
      </c>
      <c r="I13" s="32">
        <v>204156.96599999903</v>
      </c>
      <c r="J13" s="32">
        <v>230446.99999999997</v>
      </c>
      <c r="K13" s="32">
        <v>266668.99999999983</v>
      </c>
      <c r="L13" s="32">
        <v>308660</v>
      </c>
      <c r="M13" s="32">
        <v>348106.99999999837</v>
      </c>
      <c r="N13" s="32">
        <v>386682.99999999715</v>
      </c>
      <c r="O13" s="32">
        <v>415054.9999999993</v>
      </c>
      <c r="P13" s="32">
        <v>435750.00000000029</v>
      </c>
      <c r="Q13" s="32">
        <v>466498.00000000058</v>
      </c>
      <c r="R13" s="32">
        <v>512625.00000000058</v>
      </c>
      <c r="S13" s="32">
        <f>[3]Tabela33.7!$F$48</f>
        <v>542473.99999999825</v>
      </c>
      <c r="U13" s="179"/>
    </row>
    <row r="14" spans="1:21" ht="20.100000000000001" customHeight="1" x14ac:dyDescent="0.3">
      <c r="A14" s="29" t="s">
        <v>39</v>
      </c>
      <c r="B14" s="32">
        <v>72455.88800000021</v>
      </c>
      <c r="C14" s="32">
        <v>89626.775000000693</v>
      </c>
      <c r="D14" s="32">
        <v>96694.5450000001</v>
      </c>
      <c r="E14" s="32">
        <v>115197.38400000105</v>
      </c>
      <c r="F14" s="32">
        <v>124590.96399999884</v>
      </c>
      <c r="G14" s="32">
        <v>133498.39100000027</v>
      </c>
      <c r="H14" s="32">
        <v>157409.84899999978</v>
      </c>
      <c r="I14" s="32">
        <v>161161.27500000093</v>
      </c>
      <c r="J14" s="32">
        <v>173628.99999999977</v>
      </c>
      <c r="K14" s="32">
        <v>193683.00000000052</v>
      </c>
      <c r="L14" s="32">
        <v>210583.00000000015</v>
      </c>
      <c r="M14" s="32">
        <v>238504.00000000067</v>
      </c>
      <c r="N14" s="32">
        <v>261229.99999999933</v>
      </c>
      <c r="O14" s="32">
        <v>278916.99999999913</v>
      </c>
      <c r="P14" s="32">
        <v>278464.9999999986</v>
      </c>
      <c r="Q14" s="32">
        <v>307897.99999999907</v>
      </c>
      <c r="R14" s="32">
        <v>340841.99999999919</v>
      </c>
      <c r="S14" s="32">
        <f>[3]Tabela33.8!$F$48</f>
        <v>364441.99999999849</v>
      </c>
      <c r="U14" s="179"/>
    </row>
    <row r="15" spans="1:21" ht="20.100000000000001" customHeight="1" x14ac:dyDescent="0.3">
      <c r="A15" s="29" t="s">
        <v>40</v>
      </c>
      <c r="B15" s="32">
        <v>27916.073000000277</v>
      </c>
      <c r="C15" s="32">
        <v>34262.051999999792</v>
      </c>
      <c r="D15" s="32">
        <v>37356.877999999706</v>
      </c>
      <c r="E15" s="32">
        <v>41966.566999999908</v>
      </c>
      <c r="F15" s="32">
        <v>46242.068999999705</v>
      </c>
      <c r="G15" s="32">
        <v>51699.658000000127</v>
      </c>
      <c r="H15" s="32">
        <v>60643.214999999909</v>
      </c>
      <c r="I15" s="32">
        <v>67071.241000000053</v>
      </c>
      <c r="J15" s="32">
        <v>70458.000000000364</v>
      </c>
      <c r="K15" s="32">
        <v>86569.99999999968</v>
      </c>
      <c r="L15" s="32">
        <v>98943.000000000146</v>
      </c>
      <c r="M15" s="32">
        <v>105440.9999999999</v>
      </c>
      <c r="N15" s="32">
        <v>119472.00000000025</v>
      </c>
      <c r="O15" s="32">
        <v>124785.99999999942</v>
      </c>
      <c r="P15" s="32">
        <v>132824.00000000023</v>
      </c>
      <c r="Q15" s="32">
        <v>146367.00000000058</v>
      </c>
      <c r="R15" s="32">
        <v>159392.00000000003</v>
      </c>
      <c r="S15" s="32">
        <f>[3]Tabela33.9!$F$48</f>
        <v>173955.99999999977</v>
      </c>
      <c r="U15" s="179"/>
    </row>
    <row r="16" spans="1:21" ht="20.100000000000001" customHeight="1" x14ac:dyDescent="0.3">
      <c r="A16" s="29" t="s">
        <v>41</v>
      </c>
      <c r="B16" s="32">
        <v>56275.502999999786</v>
      </c>
      <c r="C16" s="32">
        <v>65825.592000000644</v>
      </c>
      <c r="D16" s="32">
        <v>71475.035999999542</v>
      </c>
      <c r="E16" s="32">
        <v>81739.176000000414</v>
      </c>
      <c r="F16" s="32">
        <v>87064.664000000281</v>
      </c>
      <c r="G16" s="32">
        <v>96480.682000000117</v>
      </c>
      <c r="H16" s="32">
        <v>111288.66499999959</v>
      </c>
      <c r="I16" s="32">
        <v>119080.86700000051</v>
      </c>
      <c r="J16" s="32">
        <v>124686.99999999969</v>
      </c>
      <c r="K16" s="32">
        <v>140709.00000000079</v>
      </c>
      <c r="L16" s="32">
        <v>153100.0000000002</v>
      </c>
      <c r="M16" s="32">
        <v>164664.00000000076</v>
      </c>
      <c r="N16" s="32">
        <v>174932.00000000105</v>
      </c>
      <c r="O16" s="32">
        <v>174462.00000000049</v>
      </c>
      <c r="P16" s="32">
        <v>175534.00000000035</v>
      </c>
      <c r="Q16" s="32">
        <v>179676.00000000035</v>
      </c>
      <c r="R16" s="32">
        <v>189972.99999999939</v>
      </c>
      <c r="S16" s="32">
        <f>[3]Tabela33.10!$F$48</f>
        <v>204274.99999999977</v>
      </c>
      <c r="U16" s="179"/>
    </row>
    <row r="17" spans="1:21" ht="30" customHeight="1" x14ac:dyDescent="0.3">
      <c r="A17" s="31" t="s">
        <v>42</v>
      </c>
      <c r="B17" s="32">
        <v>47547.108999999902</v>
      </c>
      <c r="C17" s="32">
        <v>51750.048999999977</v>
      </c>
      <c r="D17" s="32">
        <v>55491.297000000515</v>
      </c>
      <c r="E17" s="32">
        <v>64260.958000000326</v>
      </c>
      <c r="F17" s="32">
        <v>74307.113999999754</v>
      </c>
      <c r="G17" s="32">
        <v>88947.616000000504</v>
      </c>
      <c r="H17" s="32">
        <v>102042.96999999981</v>
      </c>
      <c r="I17" s="32">
        <v>117708.04999999986</v>
      </c>
      <c r="J17" s="32">
        <v>138131.00000000003</v>
      </c>
      <c r="K17" s="32">
        <v>158605.99999999997</v>
      </c>
      <c r="L17" s="32">
        <v>166597</v>
      </c>
      <c r="M17" s="32">
        <v>178048</v>
      </c>
      <c r="N17" s="32">
        <v>187213.99999999997</v>
      </c>
      <c r="O17" s="32">
        <v>209335.00000000003</v>
      </c>
      <c r="P17" s="32">
        <v>216263.00000000003</v>
      </c>
      <c r="Q17" s="32">
        <v>217699.99999999997</v>
      </c>
      <c r="R17" s="32">
        <v>226347</v>
      </c>
      <c r="S17" s="32">
        <f>[3]Tabela33.11!$F$48</f>
        <v>236446.99999999997</v>
      </c>
      <c r="U17" s="179"/>
    </row>
    <row r="18" spans="1:21" ht="20.100000000000001" customHeight="1" x14ac:dyDescent="0.3">
      <c r="A18" s="29" t="s">
        <v>43</v>
      </c>
      <c r="B18" s="32">
        <v>18454.323999999968</v>
      </c>
      <c r="C18" s="32">
        <v>21702.277000000093</v>
      </c>
      <c r="D18" s="32">
        <v>20790.145000000051</v>
      </c>
      <c r="E18" s="32">
        <v>24120.614000000012</v>
      </c>
      <c r="F18" s="32">
        <v>23599.186000000038</v>
      </c>
      <c r="G18" s="32">
        <v>24135.798999999963</v>
      </c>
      <c r="H18" s="32">
        <v>25858.526999999962</v>
      </c>
      <c r="I18" s="32">
        <v>27116.160000000018</v>
      </c>
      <c r="J18" s="32">
        <v>21785.000000000051</v>
      </c>
      <c r="K18" s="32">
        <v>28979.000000000109</v>
      </c>
      <c r="L18" s="32">
        <v>33888.999999999774</v>
      </c>
      <c r="M18" s="32">
        <v>35943</v>
      </c>
      <c r="N18" s="32">
        <v>42019.000000000342</v>
      </c>
      <c r="O18" s="32">
        <v>47044.999999999993</v>
      </c>
      <c r="P18" s="32">
        <v>51075.999999999964</v>
      </c>
      <c r="Q18" s="32">
        <v>51804.000000000298</v>
      </c>
      <c r="R18" s="32">
        <v>51716.000000000131</v>
      </c>
      <c r="S18" s="32">
        <v>56326.000000000196</v>
      </c>
      <c r="U18" s="179"/>
    </row>
    <row r="19" spans="1:21" ht="30" customHeight="1" x14ac:dyDescent="0.3">
      <c r="A19" s="31" t="s">
        <v>44</v>
      </c>
      <c r="B19" s="32">
        <v>61070.287550000707</v>
      </c>
      <c r="C19" s="32">
        <v>70140.957579999362</v>
      </c>
      <c r="D19" s="32">
        <v>77252.349590000173</v>
      </c>
      <c r="E19" s="32">
        <v>89813.295209999676</v>
      </c>
      <c r="F19" s="32">
        <v>98788.538649999755</v>
      </c>
      <c r="G19" s="32">
        <v>111130.43890000021</v>
      </c>
      <c r="H19" s="32">
        <v>125538.07539999986</v>
      </c>
      <c r="I19" s="32">
        <v>135503.62129999939</v>
      </c>
      <c r="J19" s="32">
        <v>143876.99999999962</v>
      </c>
      <c r="K19" s="32">
        <v>162583.99999999971</v>
      </c>
      <c r="L19" s="32">
        <v>189049.99999999939</v>
      </c>
      <c r="M19" s="32">
        <v>206165.00000000084</v>
      </c>
      <c r="N19" s="32">
        <v>219880.99999999962</v>
      </c>
      <c r="O19" s="32">
        <v>233950.99999999959</v>
      </c>
      <c r="P19" s="32">
        <v>248224.00000000023</v>
      </c>
      <c r="Q19" s="32">
        <v>252548.0000000002</v>
      </c>
      <c r="R19" s="32">
        <v>273000.99999999825</v>
      </c>
      <c r="S19" s="32">
        <f>[3]Tabela33.13!$F$48</f>
        <v>299126.99999999965</v>
      </c>
      <c r="U19" s="179"/>
    </row>
    <row r="20" spans="1:21" ht="30" customHeight="1" x14ac:dyDescent="0.3">
      <c r="A20" s="31" t="s">
        <v>45</v>
      </c>
      <c r="B20" s="33">
        <v>84312.829999999856</v>
      </c>
      <c r="C20" s="33">
        <v>93898.414999999644</v>
      </c>
      <c r="D20" s="33">
        <v>104459.0810000006</v>
      </c>
      <c r="E20" s="33">
        <v>119045.59099999932</v>
      </c>
      <c r="F20" s="33">
        <v>127091.18600000076</v>
      </c>
      <c r="G20" s="33">
        <v>146848.75100000048</v>
      </c>
      <c r="H20" s="33">
        <v>161597.89000000031</v>
      </c>
      <c r="I20" s="33">
        <v>176178.05300000007</v>
      </c>
      <c r="J20" s="33">
        <v>209063</v>
      </c>
      <c r="K20" s="33">
        <v>232200.99999999997</v>
      </c>
      <c r="L20" s="33">
        <v>258182.99999999997</v>
      </c>
      <c r="M20" s="33">
        <v>280560.00000000076</v>
      </c>
      <c r="N20" s="33">
        <v>309502</v>
      </c>
      <c r="O20" s="33">
        <v>322222</v>
      </c>
      <c r="P20" s="33">
        <v>347987</v>
      </c>
      <c r="Q20" s="32">
        <v>340978</v>
      </c>
      <c r="R20" s="32">
        <v>367189.99999999994</v>
      </c>
      <c r="S20" s="32">
        <f>[3]Tabela33.14!$F$48</f>
        <v>388348</v>
      </c>
      <c r="U20" s="179"/>
    </row>
    <row r="21" spans="1:21" ht="20.100000000000001" customHeight="1" x14ac:dyDescent="0.3">
      <c r="A21" s="34" t="s">
        <v>46</v>
      </c>
      <c r="B21" s="30">
        <v>35494.726000000548</v>
      </c>
      <c r="C21" s="30">
        <v>40335.090999999498</v>
      </c>
      <c r="D21" s="30">
        <v>44766.419000000315</v>
      </c>
      <c r="E21" s="30">
        <v>49045.993000000264</v>
      </c>
      <c r="F21" s="30">
        <v>52936.82099999948</v>
      </c>
      <c r="G21" s="30">
        <v>56481.698000000288</v>
      </c>
      <c r="H21" s="30">
        <v>61176.236000000514</v>
      </c>
      <c r="I21" s="30">
        <v>66292.39499999964</v>
      </c>
      <c r="J21" s="30">
        <v>72430.999999999971</v>
      </c>
      <c r="K21" s="30">
        <v>76088.999999999985</v>
      </c>
      <c r="L21" s="30">
        <v>82919.999999999985</v>
      </c>
      <c r="M21" s="30">
        <v>91286.999999999942</v>
      </c>
      <c r="N21" s="30">
        <v>110498.99999999981</v>
      </c>
      <c r="O21" s="30">
        <v>123528.99999999999</v>
      </c>
      <c r="P21" s="30">
        <v>141171.99999999997</v>
      </c>
      <c r="Q21" s="32">
        <v>153786</v>
      </c>
      <c r="R21" s="32">
        <v>173648</v>
      </c>
      <c r="S21" s="32">
        <f>[3]Tabela33.15!$F$48</f>
        <v>186910</v>
      </c>
      <c r="U21" s="179"/>
    </row>
    <row r="22" spans="1:21" s="65" customFormat="1" ht="20.100000000000001" customHeight="1" x14ac:dyDescent="0.25">
      <c r="A22" s="40" t="s">
        <v>47</v>
      </c>
      <c r="B22" s="36">
        <v>33915.772449999553</v>
      </c>
      <c r="C22" s="36">
        <v>37024.035419999847</v>
      </c>
      <c r="D22" s="36">
        <v>40221.846410000457</v>
      </c>
      <c r="E22" s="36">
        <v>44041.284789999831</v>
      </c>
      <c r="F22" s="36">
        <v>47861.935349999672</v>
      </c>
      <c r="G22" s="36">
        <v>50894.651130000071</v>
      </c>
      <c r="H22" s="36">
        <v>56306.365600000361</v>
      </c>
      <c r="I22" s="36">
        <v>62843.257719999747</v>
      </c>
      <c r="J22" s="36">
        <v>65354.999999999738</v>
      </c>
      <c r="K22" s="36">
        <v>68506.999999999898</v>
      </c>
      <c r="L22" s="36">
        <v>76895.000000000306</v>
      </c>
      <c r="M22" s="36">
        <v>80316.000000000131</v>
      </c>
      <c r="N22" s="36">
        <v>87805.999999999985</v>
      </c>
      <c r="O22" s="36">
        <v>90051.000000000378</v>
      </c>
      <c r="P22" s="36">
        <v>88576.9999999992</v>
      </c>
      <c r="Q22" s="32">
        <v>92381.000000000276</v>
      </c>
      <c r="R22" s="32">
        <v>102901.99999999993</v>
      </c>
      <c r="S22" s="32">
        <f>[3]Tabela33.16!$F$48</f>
        <v>111698.99999999999</v>
      </c>
      <c r="U22" s="180"/>
    </row>
    <row r="23" spans="1:21" ht="24.95" customHeight="1" x14ac:dyDescent="0.3">
      <c r="A23" s="37" t="s">
        <v>53</v>
      </c>
      <c r="B23" s="111">
        <v>1379347.7160000063</v>
      </c>
      <c r="C23" s="111">
        <v>1676578.5480000046</v>
      </c>
      <c r="D23" s="111">
        <v>1937588.7839999984</v>
      </c>
      <c r="E23" s="111">
        <v>2139505.3339999993</v>
      </c>
      <c r="F23" s="111">
        <v>2289907.0529999929</v>
      </c>
      <c r="G23" s="111">
        <v>2539203.5510300039</v>
      </c>
      <c r="H23" s="111">
        <v>2961580.935999996</v>
      </c>
      <c r="I23" s="111">
        <v>2950281.5560200042</v>
      </c>
      <c r="J23" s="111">
        <v>3296308.9999999977</v>
      </c>
      <c r="K23" s="111">
        <v>3717546</v>
      </c>
      <c r="L23" s="111">
        <v>4128919</v>
      </c>
      <c r="M23" s="111">
        <v>4551293</v>
      </c>
      <c r="N23" s="111">
        <v>4914869.9999999991</v>
      </c>
      <c r="O23" s="112">
        <v>5071267.9999999981</v>
      </c>
      <c r="P23" s="112">
        <v>5122244.9999999991</v>
      </c>
      <c r="Q23" s="112">
        <v>5348487</v>
      </c>
      <c r="R23" s="112">
        <v>5998859.9999999981</v>
      </c>
      <c r="S23" s="112">
        <f>S12+S7+S6</f>
        <v>6385106.9999999963</v>
      </c>
      <c r="T23" s="46"/>
      <c r="U23" s="179"/>
    </row>
    <row r="24" spans="1:21" ht="15" customHeight="1" x14ac:dyDescent="0.3">
      <c r="A24" s="147" t="s">
        <v>64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80"/>
      <c r="Q24" s="2"/>
      <c r="U24" s="179"/>
    </row>
    <row r="25" spans="1:21" ht="12" customHeight="1" x14ac:dyDescent="0.25">
      <c r="A25" s="145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68"/>
      <c r="N25" s="68"/>
      <c r="O25" s="68"/>
      <c r="P25" s="68"/>
      <c r="Q25" s="2"/>
    </row>
  </sheetData>
  <mergeCells count="6">
    <mergeCell ref="A2:S2"/>
    <mergeCell ref="A25:L25"/>
    <mergeCell ref="A4:A5"/>
    <mergeCell ref="B4:P4"/>
    <mergeCell ref="A24:O24"/>
    <mergeCell ref="A3:R3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zoomScale="85" zoomScaleNormal="85" workbookViewId="0">
      <selection activeCell="U6" sqref="U6:U23"/>
    </sheetView>
  </sheetViews>
  <sheetFormatPr defaultRowHeight="15" x14ac:dyDescent="0.25"/>
  <cols>
    <col min="1" max="1" width="50.7109375" customWidth="1"/>
    <col min="2" max="15" width="11.7109375" customWidth="1"/>
    <col min="16" max="16" width="11.7109375" style="15" customWidth="1"/>
    <col min="17" max="17" width="11.7109375" customWidth="1"/>
    <col min="18" max="18" width="12.28515625" customWidth="1"/>
    <col min="19" max="19" width="13" customWidth="1"/>
    <col min="20" max="20" width="7.42578125" customWidth="1"/>
    <col min="21" max="21" width="14.5703125" bestFit="1" customWidth="1"/>
  </cols>
  <sheetData>
    <row r="1" spans="1:21" s="15" customFormat="1" x14ac:dyDescent="0.25"/>
    <row r="2" spans="1:21" s="5" customFormat="1" ht="30" customHeight="1" x14ac:dyDescent="0.25">
      <c r="A2" s="174" t="s">
        <v>75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5"/>
      <c r="U2" s="15"/>
    </row>
    <row r="3" spans="1:21" s="5" customFormat="1" x14ac:dyDescent="0.25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30" t="s">
        <v>65</v>
      </c>
      <c r="T3" s="15"/>
      <c r="U3" s="15"/>
    </row>
    <row r="4" spans="1:21" ht="24.95" customHeight="1" x14ac:dyDescent="0.25">
      <c r="A4" s="146" t="s">
        <v>30</v>
      </c>
      <c r="B4" s="175" t="s">
        <v>88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U4" s="15"/>
    </row>
    <row r="5" spans="1:21" ht="24.95" customHeight="1" x14ac:dyDescent="0.25">
      <c r="A5" s="146"/>
      <c r="B5" s="26">
        <v>2002</v>
      </c>
      <c r="C5" s="26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6">
        <v>2009</v>
      </c>
      <c r="J5" s="26">
        <v>2010</v>
      </c>
      <c r="K5" s="26">
        <v>2011</v>
      </c>
      <c r="L5" s="26">
        <v>2012</v>
      </c>
      <c r="M5" s="26">
        <v>2013</v>
      </c>
      <c r="N5" s="26">
        <v>2014</v>
      </c>
      <c r="O5" s="26">
        <v>2015</v>
      </c>
      <c r="P5" s="27">
        <v>2016</v>
      </c>
      <c r="Q5" s="27">
        <v>2017</v>
      </c>
      <c r="R5" s="27">
        <v>2018</v>
      </c>
      <c r="S5" s="27">
        <v>2019</v>
      </c>
      <c r="T5" s="15"/>
      <c r="U5" s="15"/>
    </row>
    <row r="6" spans="1:21" ht="20.100000000000001" customHeight="1" x14ac:dyDescent="0.3">
      <c r="A6" s="28" t="s">
        <v>31</v>
      </c>
      <c r="B6" s="39">
        <v>81515.198999999455</v>
      </c>
      <c r="C6" s="39">
        <v>105949.16500000068</v>
      </c>
      <c r="D6" s="39">
        <v>110912.70300000037</v>
      </c>
      <c r="E6" s="39">
        <v>100957.54700000054</v>
      </c>
      <c r="F6" s="39">
        <v>105294.01100000119</v>
      </c>
      <c r="G6" s="39">
        <v>120151.71500000126</v>
      </c>
      <c r="H6" s="39">
        <v>142051.18199999916</v>
      </c>
      <c r="I6" s="39">
        <v>149212.63500000001</v>
      </c>
      <c r="J6" s="39">
        <v>159931.99999999962</v>
      </c>
      <c r="K6" s="39">
        <v>190024.00000000012</v>
      </c>
      <c r="L6" s="39">
        <v>200695.00000000087</v>
      </c>
      <c r="M6" s="39">
        <v>240290.00000000052</v>
      </c>
      <c r="N6" s="39">
        <v>249975.00000000044</v>
      </c>
      <c r="O6" s="39">
        <v>258966.99999999959</v>
      </c>
      <c r="P6" s="39">
        <v>306654.99999999977</v>
      </c>
      <c r="Q6" s="39">
        <v>302970.99999999907</v>
      </c>
      <c r="R6" s="39">
        <v>309611.00000000146</v>
      </c>
      <c r="S6" s="39">
        <f>'[3]AGRO BRASIL 2002 a 2019'!$F$72</f>
        <v>310714.00000000122</v>
      </c>
      <c r="T6" s="15"/>
      <c r="U6" s="179"/>
    </row>
    <row r="7" spans="1:21" ht="20.100000000000001" customHeight="1" x14ac:dyDescent="0.3">
      <c r="A7" s="28" t="s">
        <v>32</v>
      </c>
      <c r="B7" s="39">
        <v>334907.56999999192</v>
      </c>
      <c r="C7" s="39">
        <v>396568.5429999989</v>
      </c>
      <c r="D7" s="39">
        <v>475863.21799999179</v>
      </c>
      <c r="E7" s="39">
        <v>524686.24400000344</v>
      </c>
      <c r="F7" s="39">
        <v>567281.40599999402</v>
      </c>
      <c r="G7" s="39">
        <v>629071.17100000812</v>
      </c>
      <c r="H7" s="39">
        <v>717907.18600000755</v>
      </c>
      <c r="I7" s="39">
        <v>729222.07499999739</v>
      </c>
      <c r="J7" s="39">
        <v>904158.00000000198</v>
      </c>
      <c r="K7" s="39">
        <v>1011034.0000000019</v>
      </c>
      <c r="L7" s="39">
        <v>1065682</v>
      </c>
      <c r="M7" s="39">
        <v>1131626.0000000009</v>
      </c>
      <c r="N7" s="39">
        <v>1183093.9999999988</v>
      </c>
      <c r="O7" s="39">
        <v>1160787.0000000016</v>
      </c>
      <c r="P7" s="39">
        <v>1150720.0000000002</v>
      </c>
      <c r="Q7" s="39">
        <v>1197800.0000000007</v>
      </c>
      <c r="R7" s="39">
        <v>1313210.0000000007</v>
      </c>
      <c r="S7" s="39">
        <f>'[3]INDÚSTRIA 2002 a 2019'!$F$73</f>
        <v>1385804.0000000007</v>
      </c>
      <c r="T7" s="15"/>
      <c r="U7" s="179"/>
    </row>
    <row r="8" spans="1:21" ht="20.100000000000001" customHeight="1" x14ac:dyDescent="0.3">
      <c r="A8" s="29" t="s">
        <v>33</v>
      </c>
      <c r="B8" s="30">
        <v>25740.851000000319</v>
      </c>
      <c r="C8" s="30">
        <v>32325.019000000368</v>
      </c>
      <c r="D8" s="30">
        <v>40827.779000001035</v>
      </c>
      <c r="E8" s="30">
        <v>58023.110000000343</v>
      </c>
      <c r="F8" s="30">
        <v>72012.652999999933</v>
      </c>
      <c r="G8" s="30">
        <v>68587.33600000001</v>
      </c>
      <c r="H8" s="30">
        <v>100288.12399999978</v>
      </c>
      <c r="I8" s="30">
        <v>62704.621000000247</v>
      </c>
      <c r="J8" s="30">
        <v>109964.99999999972</v>
      </c>
      <c r="K8" s="30">
        <v>162567.00000000009</v>
      </c>
      <c r="L8" s="30">
        <v>186191.0000000002</v>
      </c>
      <c r="M8" s="30">
        <v>189434</v>
      </c>
      <c r="N8" s="30">
        <v>184796.99999999988</v>
      </c>
      <c r="O8" s="30">
        <v>110773.00000000003</v>
      </c>
      <c r="P8" s="30">
        <v>55575.000000000153</v>
      </c>
      <c r="Q8" s="30">
        <v>90695.999999999694</v>
      </c>
      <c r="R8" s="30">
        <v>161068.99999999997</v>
      </c>
      <c r="S8" s="30">
        <f>[3]Tabela33.3!$F$72</f>
        <v>182816.99999999985</v>
      </c>
      <c r="T8" s="15"/>
      <c r="U8" s="179"/>
    </row>
    <row r="9" spans="1:21" ht="20.100000000000001" customHeight="1" x14ac:dyDescent="0.3">
      <c r="A9" s="29" t="s">
        <v>34</v>
      </c>
      <c r="B9" s="30">
        <v>183968.88799999232</v>
      </c>
      <c r="C9" s="30">
        <v>248256.96699999974</v>
      </c>
      <c r="D9" s="30">
        <v>295611.23599999183</v>
      </c>
      <c r="E9" s="30">
        <v>319906.8540000022</v>
      </c>
      <c r="F9" s="30">
        <v>339947.97099999269</v>
      </c>
      <c r="G9" s="30">
        <v>385033.24300000636</v>
      </c>
      <c r="H9" s="30">
        <v>433978.52300000831</v>
      </c>
      <c r="I9" s="30">
        <v>435276.98299999832</v>
      </c>
      <c r="J9" s="30">
        <v>494352.00000000244</v>
      </c>
      <c r="K9" s="30">
        <v>515704.00000000146</v>
      </c>
      <c r="L9" s="30">
        <v>514020.99999999901</v>
      </c>
      <c r="M9" s="30">
        <v>558733.0000000007</v>
      </c>
      <c r="N9" s="30">
        <v>597375.99999999825</v>
      </c>
      <c r="O9" s="30">
        <v>630813.0000000007</v>
      </c>
      <c r="P9" s="30">
        <v>676238.00000000116</v>
      </c>
      <c r="Q9" s="30">
        <v>706062.00000000093</v>
      </c>
      <c r="R9" s="30">
        <v>737427.99999999907</v>
      </c>
      <c r="S9" s="30">
        <f>[3]Tabela33.4!$F$72</f>
        <v>763482.00000000047</v>
      </c>
      <c r="T9" s="15"/>
      <c r="U9" s="179"/>
    </row>
    <row r="10" spans="1:21" ht="30" customHeight="1" x14ac:dyDescent="0.3">
      <c r="A10" s="31" t="s">
        <v>35</v>
      </c>
      <c r="B10" s="30">
        <v>43218.25099999932</v>
      </c>
      <c r="C10" s="30">
        <v>48108.408999999891</v>
      </c>
      <c r="D10" s="30">
        <v>57367.478000000025</v>
      </c>
      <c r="E10" s="30">
        <v>62185.539000000608</v>
      </c>
      <c r="F10" s="30">
        <v>66218.72700000109</v>
      </c>
      <c r="G10" s="30">
        <v>69579.347000000693</v>
      </c>
      <c r="H10" s="30">
        <v>68838.578000000474</v>
      </c>
      <c r="I10" s="30">
        <v>76616.112999999998</v>
      </c>
      <c r="J10" s="30">
        <v>92913.999999999825</v>
      </c>
      <c r="K10" s="30">
        <v>99219.000000000509</v>
      </c>
      <c r="L10" s="30">
        <v>100233.00000000001</v>
      </c>
      <c r="M10" s="30">
        <v>92817.999999999811</v>
      </c>
      <c r="N10" s="30">
        <v>93975.000000000553</v>
      </c>
      <c r="O10" s="30">
        <v>123183.000000001</v>
      </c>
      <c r="P10" s="30">
        <v>143720.0000000002</v>
      </c>
      <c r="Q10" s="30">
        <v>156242.00000000015</v>
      </c>
      <c r="R10" s="30">
        <v>171433.00000000119</v>
      </c>
      <c r="S10" s="30">
        <f>[3]Tabela33.5!$F$72</f>
        <v>190862.00000000105</v>
      </c>
      <c r="T10" s="15"/>
      <c r="U10" s="179"/>
    </row>
    <row r="11" spans="1:21" ht="20.100000000000001" customHeight="1" x14ac:dyDescent="0.3">
      <c r="A11" s="29" t="s">
        <v>36</v>
      </c>
      <c r="B11" s="30">
        <v>81979.579999999987</v>
      </c>
      <c r="C11" s="30">
        <v>67878.14799999891</v>
      </c>
      <c r="D11" s="30">
        <v>82056.724999998929</v>
      </c>
      <c r="E11" s="30">
        <v>84570.741000000227</v>
      </c>
      <c r="F11" s="30">
        <v>89102.05500000027</v>
      </c>
      <c r="G11" s="30">
        <v>105871.24500000101</v>
      </c>
      <c r="H11" s="30">
        <v>114801.96099999905</v>
      </c>
      <c r="I11" s="30">
        <v>154624.35799999881</v>
      </c>
      <c r="J11" s="30">
        <v>206926.99999999991</v>
      </c>
      <c r="K11" s="30">
        <v>233543.99999999983</v>
      </c>
      <c r="L11" s="30">
        <v>265237.0000000007</v>
      </c>
      <c r="M11" s="30">
        <v>290641.00000000035</v>
      </c>
      <c r="N11" s="30">
        <v>306946.00000000006</v>
      </c>
      <c r="O11" s="30">
        <v>296017.99999999983</v>
      </c>
      <c r="P11" s="30">
        <v>275186.99999999866</v>
      </c>
      <c r="Q11" s="30">
        <v>244800.00000000006</v>
      </c>
      <c r="R11" s="30">
        <v>243280.00000000044</v>
      </c>
      <c r="S11" s="30">
        <f>[3]Tabela33.6!$F$72</f>
        <v>248642.99999999933</v>
      </c>
      <c r="T11" s="15"/>
      <c r="U11" s="179"/>
    </row>
    <row r="12" spans="1:21" ht="20.100000000000001" customHeight="1" x14ac:dyDescent="0.3">
      <c r="A12" s="1" t="s">
        <v>37</v>
      </c>
      <c r="B12" s="39">
        <v>853791.8980299976</v>
      </c>
      <c r="C12" s="39">
        <v>968199.5260300017</v>
      </c>
      <c r="D12" s="39">
        <v>1075206.2020499967</v>
      </c>
      <c r="E12" s="39">
        <v>1217174.6109999956</v>
      </c>
      <c r="F12" s="39">
        <v>1376714.5610000049</v>
      </c>
      <c r="G12" s="39">
        <v>1570305.3949699979</v>
      </c>
      <c r="H12" s="39">
        <v>1766519.3480000091</v>
      </c>
      <c r="I12" s="39">
        <v>1971328.1119800061</v>
      </c>
      <c r="J12" s="39">
        <v>2238750</v>
      </c>
      <c r="K12" s="39">
        <v>2519402.9999999986</v>
      </c>
      <c r="L12" s="39">
        <v>2827882.0000000005</v>
      </c>
      <c r="M12" s="39">
        <v>3181843.9999999967</v>
      </c>
      <c r="N12" s="39">
        <v>3539665.0000000019</v>
      </c>
      <c r="O12" s="39">
        <v>3735847</v>
      </c>
      <c r="P12" s="39">
        <v>3962447.0000000019</v>
      </c>
      <c r="Q12" s="39">
        <v>4171154.9999999981</v>
      </c>
      <c r="R12" s="39">
        <v>4388329.0000000019</v>
      </c>
      <c r="S12" s="39">
        <f>'[3]SERVIÇOS BR 2002 a 2019'!$F$72</f>
        <v>4660166.0000000028</v>
      </c>
      <c r="T12" s="46"/>
      <c r="U12" s="179"/>
    </row>
    <row r="13" spans="1:21" ht="30" customHeight="1" x14ac:dyDescent="0.3">
      <c r="A13" s="31" t="s">
        <v>38</v>
      </c>
      <c r="B13" s="32">
        <v>98240.341000000088</v>
      </c>
      <c r="C13" s="32">
        <v>140092.20699999883</v>
      </c>
      <c r="D13" s="32">
        <v>164630.63099999982</v>
      </c>
      <c r="E13" s="32">
        <v>198245.8709999951</v>
      </c>
      <c r="F13" s="32">
        <v>228624.63400000118</v>
      </c>
      <c r="G13" s="32">
        <v>270798.53800000128</v>
      </c>
      <c r="H13" s="32">
        <v>322108.95200000523</v>
      </c>
      <c r="I13" s="32">
        <v>361913.88200000633</v>
      </c>
      <c r="J13" s="32">
        <v>416229.00000000012</v>
      </c>
      <c r="K13" s="32">
        <v>478242.00000000035</v>
      </c>
      <c r="L13" s="32">
        <v>548338.99999999977</v>
      </c>
      <c r="M13" s="32">
        <v>614087.00000000116</v>
      </c>
      <c r="N13" s="32">
        <v>676562.00000000268</v>
      </c>
      <c r="O13" s="32">
        <v>685707.99999999953</v>
      </c>
      <c r="P13" s="32">
        <v>699767</v>
      </c>
      <c r="Q13" s="32">
        <v>746158.99999999895</v>
      </c>
      <c r="R13" s="30">
        <v>783046.99999999919</v>
      </c>
      <c r="S13" s="30">
        <f>[3]Tabela33.7!$F$72</f>
        <v>822590.00000000151</v>
      </c>
      <c r="T13" s="15"/>
      <c r="U13" s="179"/>
    </row>
    <row r="14" spans="1:21" ht="20.100000000000001" customHeight="1" x14ac:dyDescent="0.3">
      <c r="A14" s="29" t="s">
        <v>39</v>
      </c>
      <c r="B14" s="32">
        <v>46681.64999999971</v>
      </c>
      <c r="C14" s="32">
        <v>49866.049999999406</v>
      </c>
      <c r="D14" s="32">
        <v>57505.215999999527</v>
      </c>
      <c r="E14" s="32">
        <v>64276.303999998883</v>
      </c>
      <c r="F14" s="32">
        <v>70629.636000002283</v>
      </c>
      <c r="G14" s="32">
        <v>85891.705999999118</v>
      </c>
      <c r="H14" s="32">
        <v>104512.68900000036</v>
      </c>
      <c r="I14" s="32">
        <v>109402.56699999911</v>
      </c>
      <c r="J14" s="32">
        <v>141660.00000000038</v>
      </c>
      <c r="K14" s="32">
        <v>165556.99999999913</v>
      </c>
      <c r="L14" s="32">
        <v>183062.9999999998</v>
      </c>
      <c r="M14" s="32">
        <v>203420.99999999921</v>
      </c>
      <c r="N14" s="32">
        <v>227757.00000000061</v>
      </c>
      <c r="O14" s="32">
        <v>226500.00000000105</v>
      </c>
      <c r="P14" s="32">
        <v>235979.00000000172</v>
      </c>
      <c r="Q14" s="32">
        <v>246075.00000000079</v>
      </c>
      <c r="R14" s="30">
        <v>264664.00000000081</v>
      </c>
      <c r="S14" s="30">
        <f>[3]Tabela33.8!$F$72</f>
        <v>284471.0000000014</v>
      </c>
      <c r="T14" s="15"/>
      <c r="U14" s="179"/>
    </row>
    <row r="15" spans="1:21" ht="20.100000000000001" customHeight="1" x14ac:dyDescent="0.3">
      <c r="A15" s="29" t="s">
        <v>40</v>
      </c>
      <c r="B15" s="32">
        <v>25695.775000000012</v>
      </c>
      <c r="C15" s="32">
        <v>24860.128999999797</v>
      </c>
      <c r="D15" s="32">
        <v>26257.941000000596</v>
      </c>
      <c r="E15" s="32">
        <v>29455.548999999603</v>
      </c>
      <c r="F15" s="32">
        <v>38716.964999999625</v>
      </c>
      <c r="G15" s="32">
        <v>46393.096999999398</v>
      </c>
      <c r="H15" s="32">
        <v>46237.049000000065</v>
      </c>
      <c r="I15" s="32">
        <v>57126.218999999699</v>
      </c>
      <c r="J15" s="32">
        <v>70203.999999999665</v>
      </c>
      <c r="K15" s="32">
        <v>82354.000000000262</v>
      </c>
      <c r="L15" s="32">
        <v>94231.999999999971</v>
      </c>
      <c r="M15" s="32">
        <v>108067.00000000007</v>
      </c>
      <c r="N15" s="32">
        <v>124931.99999999972</v>
      </c>
      <c r="O15" s="32">
        <v>122630.00000000064</v>
      </c>
      <c r="P15" s="32">
        <v>127829.00000000022</v>
      </c>
      <c r="Q15" s="32">
        <v>137553.9999999993</v>
      </c>
      <c r="R15" s="30">
        <v>145332.9999999998</v>
      </c>
      <c r="S15" s="30">
        <f>[3]Tabela33.9!$F$72</f>
        <v>158189.00000000044</v>
      </c>
      <c r="T15" s="15"/>
      <c r="U15" s="179"/>
    </row>
    <row r="16" spans="1:21" ht="20.100000000000001" customHeight="1" x14ac:dyDescent="0.3">
      <c r="A16" s="29" t="s">
        <v>41</v>
      </c>
      <c r="B16" s="32">
        <v>54166.525000000947</v>
      </c>
      <c r="C16" s="32">
        <v>60523.265999999865</v>
      </c>
      <c r="D16" s="32">
        <v>75342.637000000614</v>
      </c>
      <c r="E16" s="32">
        <v>84032.624999999869</v>
      </c>
      <c r="F16" s="32">
        <v>88981.193999999901</v>
      </c>
      <c r="G16" s="32">
        <v>102362.27300000067</v>
      </c>
      <c r="H16" s="32">
        <v>114634.25500000436</v>
      </c>
      <c r="I16" s="32">
        <v>122172.98699999953</v>
      </c>
      <c r="J16" s="32">
        <v>126542.00000000028</v>
      </c>
      <c r="K16" s="32">
        <v>137005.9999999991</v>
      </c>
      <c r="L16" s="32">
        <v>148450.9999999998</v>
      </c>
      <c r="M16" s="32">
        <v>157508.99999999904</v>
      </c>
      <c r="N16" s="32">
        <v>168609.99999999916</v>
      </c>
      <c r="O16" s="32">
        <v>176003.99999999939</v>
      </c>
      <c r="P16" s="32">
        <v>179029.99999999974</v>
      </c>
      <c r="Q16" s="32">
        <v>194508.99999999974</v>
      </c>
      <c r="R16" s="30">
        <v>206093.00000000061</v>
      </c>
      <c r="S16" s="30">
        <f>[3]Tabela33.10!$F$72</f>
        <v>218876.00000000017</v>
      </c>
      <c r="T16" s="15"/>
      <c r="U16" s="179"/>
    </row>
    <row r="17" spans="1:21" ht="30" customHeight="1" x14ac:dyDescent="0.3">
      <c r="A17" s="31" t="s">
        <v>42</v>
      </c>
      <c r="B17" s="32">
        <v>100574.19100000046</v>
      </c>
      <c r="C17" s="32">
        <v>109492.57199999972</v>
      </c>
      <c r="D17" s="32">
        <v>108315.66199999902</v>
      </c>
      <c r="E17" s="32">
        <v>131519.86699999921</v>
      </c>
      <c r="F17" s="32">
        <v>147467.88799999797</v>
      </c>
      <c r="G17" s="32">
        <v>170175.73999999865</v>
      </c>
      <c r="H17" s="32">
        <v>170819.2809999974</v>
      </c>
      <c r="I17" s="32">
        <v>187593.27400000097</v>
      </c>
      <c r="J17" s="32">
        <v>224560.99999999997</v>
      </c>
      <c r="K17" s="32">
        <v>239426.00000000003</v>
      </c>
      <c r="L17" s="32">
        <v>260312.00000000006</v>
      </c>
      <c r="M17" s="32">
        <v>272571</v>
      </c>
      <c r="N17" s="32">
        <v>318680</v>
      </c>
      <c r="O17" s="32">
        <v>365276</v>
      </c>
      <c r="P17" s="32">
        <v>425531.99999999988</v>
      </c>
      <c r="Q17" s="32">
        <v>429463</v>
      </c>
      <c r="R17" s="30">
        <v>422662</v>
      </c>
      <c r="S17" s="30">
        <f>[3]Tabela33.11!$F$72</f>
        <v>460292</v>
      </c>
      <c r="T17" s="15"/>
      <c r="U17" s="179"/>
    </row>
    <row r="18" spans="1:21" ht="20.100000000000001" customHeight="1" x14ac:dyDescent="0.3">
      <c r="A18" s="29" t="s">
        <v>43</v>
      </c>
      <c r="B18" s="32">
        <v>136512.04299999881</v>
      </c>
      <c r="C18" s="32">
        <v>146008.96200000049</v>
      </c>
      <c r="D18" s="32">
        <v>158634.79299999864</v>
      </c>
      <c r="E18" s="32">
        <v>171818.24100000053</v>
      </c>
      <c r="F18" s="32">
        <v>182976.8160000004</v>
      </c>
      <c r="G18" s="32">
        <v>204197.80199999877</v>
      </c>
      <c r="H18" s="32">
        <v>221299.43399999946</v>
      </c>
      <c r="I18" s="32">
        <v>247216.98199999929</v>
      </c>
      <c r="J18" s="32">
        <v>274419.99999999907</v>
      </c>
      <c r="K18" s="32">
        <v>311379.99999999907</v>
      </c>
      <c r="L18" s="32">
        <v>358947.00000000047</v>
      </c>
      <c r="M18" s="32">
        <v>419202.00000000105</v>
      </c>
      <c r="N18" s="32">
        <v>463780.99999999895</v>
      </c>
      <c r="O18" s="32">
        <v>498883.99999999942</v>
      </c>
      <c r="P18" s="32">
        <v>527005.99999999953</v>
      </c>
      <c r="Q18" s="32">
        <v>558053.99999999965</v>
      </c>
      <c r="R18" s="30">
        <v>588035.99999999988</v>
      </c>
      <c r="S18" s="30">
        <f>[3]Tabela33.12!$F$72</f>
        <v>619583.99999999977</v>
      </c>
      <c r="T18" s="15"/>
      <c r="U18" s="179"/>
    </row>
    <row r="19" spans="1:21" ht="30" customHeight="1" x14ac:dyDescent="0.3">
      <c r="A19" s="31" t="s">
        <v>44</v>
      </c>
      <c r="B19" s="32">
        <v>82889.752049999486</v>
      </c>
      <c r="C19" s="32">
        <v>94593.743920001289</v>
      </c>
      <c r="D19" s="32">
        <v>103908.38210999971</v>
      </c>
      <c r="E19" s="32">
        <v>116662.28289000105</v>
      </c>
      <c r="F19" s="32">
        <v>137447.2064500032</v>
      </c>
      <c r="G19" s="32">
        <v>157046.97929999643</v>
      </c>
      <c r="H19" s="32">
        <v>181974.49000000322</v>
      </c>
      <c r="I19" s="32">
        <v>207635.06460000415</v>
      </c>
      <c r="J19" s="32">
        <v>245718.00000000044</v>
      </c>
      <c r="K19" s="32">
        <v>283664.00000000029</v>
      </c>
      <c r="L19" s="32">
        <v>321917.00000000076</v>
      </c>
      <c r="M19" s="32">
        <v>364210.99999999831</v>
      </c>
      <c r="N19" s="32">
        <v>401791.00000000035</v>
      </c>
      <c r="O19" s="32">
        <v>413153.00000000047</v>
      </c>
      <c r="P19" s="32">
        <v>435192.99999999988</v>
      </c>
      <c r="Q19" s="32">
        <v>443154.99999999977</v>
      </c>
      <c r="R19" s="30">
        <v>476613.0000000014</v>
      </c>
      <c r="S19" s="30">
        <f>[3]Tabela33.13!$F$72</f>
        <v>508692.00000000012</v>
      </c>
      <c r="T19" s="15"/>
      <c r="U19" s="179"/>
    </row>
    <row r="20" spans="1:21" ht="30" customHeight="1" x14ac:dyDescent="0.3">
      <c r="A20" s="31" t="s">
        <v>45</v>
      </c>
      <c r="B20" s="33">
        <v>209388.68399999823</v>
      </c>
      <c r="C20" s="33">
        <v>235655.84200000105</v>
      </c>
      <c r="D20" s="33">
        <v>259678.61899999989</v>
      </c>
      <c r="E20" s="33">
        <v>295129.90600000159</v>
      </c>
      <c r="F20" s="33">
        <v>333619.78599999961</v>
      </c>
      <c r="G20" s="33">
        <v>377110.17400000419</v>
      </c>
      <c r="H20" s="33">
        <v>434222.68899999885</v>
      </c>
      <c r="I20" s="33">
        <v>487178.80599999701</v>
      </c>
      <c r="J20" s="33">
        <v>537845</v>
      </c>
      <c r="K20" s="33">
        <v>598059</v>
      </c>
      <c r="L20" s="33">
        <v>652101</v>
      </c>
      <c r="M20" s="33">
        <v>746186.99999999802</v>
      </c>
      <c r="N20" s="33">
        <v>816808</v>
      </c>
      <c r="O20" s="33">
        <v>885587</v>
      </c>
      <c r="P20" s="33">
        <v>945121</v>
      </c>
      <c r="Q20" s="32">
        <v>1000975</v>
      </c>
      <c r="R20" s="30">
        <v>1045385</v>
      </c>
      <c r="S20" s="30">
        <f>[3]Tabela33.14!$F$72</f>
        <v>1106090.9999999998</v>
      </c>
      <c r="T20" s="15"/>
      <c r="U20" s="179"/>
    </row>
    <row r="21" spans="1:21" ht="20.100000000000001" customHeight="1" x14ac:dyDescent="0.3">
      <c r="A21" s="34" t="s">
        <v>46</v>
      </c>
      <c r="B21" s="30">
        <v>49390.96199999957</v>
      </c>
      <c r="C21" s="30">
        <v>54649.263000000472</v>
      </c>
      <c r="D21" s="30">
        <v>61426.978999999628</v>
      </c>
      <c r="E21" s="30">
        <v>57778.929999999171</v>
      </c>
      <c r="F21" s="30">
        <v>70642.475000000617</v>
      </c>
      <c r="G21" s="30">
        <v>77128.990000000282</v>
      </c>
      <c r="H21" s="30">
        <v>82413.512999999963</v>
      </c>
      <c r="I21" s="30">
        <v>91425.747000000309</v>
      </c>
      <c r="J21" s="30">
        <v>99014.000000000058</v>
      </c>
      <c r="K21" s="30">
        <v>112543.00000000001</v>
      </c>
      <c r="L21" s="30">
        <v>138063.00000000012</v>
      </c>
      <c r="M21" s="30">
        <v>160809.00000000003</v>
      </c>
      <c r="N21" s="30">
        <v>191241.00000000023</v>
      </c>
      <c r="O21" s="30">
        <v>209939</v>
      </c>
      <c r="P21" s="30">
        <v>225777.00000000003</v>
      </c>
      <c r="Q21" s="32">
        <v>244499</v>
      </c>
      <c r="R21" s="30">
        <v>272662.00000000006</v>
      </c>
      <c r="S21" s="30">
        <f>[3]Tabela33.15!$F$72</f>
        <v>286247</v>
      </c>
      <c r="T21" s="15"/>
      <c r="U21" s="179"/>
    </row>
    <row r="22" spans="1:21" s="65" customFormat="1" ht="20.100000000000001" customHeight="1" x14ac:dyDescent="0.3">
      <c r="A22" s="35" t="s">
        <v>47</v>
      </c>
      <c r="B22" s="36">
        <v>50251.974980000239</v>
      </c>
      <c r="C22" s="36">
        <v>52457.491110000745</v>
      </c>
      <c r="D22" s="36">
        <v>59505.341939999344</v>
      </c>
      <c r="E22" s="36">
        <v>68255.035110000448</v>
      </c>
      <c r="F22" s="36">
        <v>77607.960550000091</v>
      </c>
      <c r="G22" s="36">
        <v>79200.095669999326</v>
      </c>
      <c r="H22" s="36">
        <v>88296.996000000305</v>
      </c>
      <c r="I22" s="36">
        <v>99662.583379999749</v>
      </c>
      <c r="J22" s="36">
        <v>102557.0000000002</v>
      </c>
      <c r="K22" s="36">
        <v>111172.00000000025</v>
      </c>
      <c r="L22" s="36">
        <v>122456.99999999985</v>
      </c>
      <c r="M22" s="36">
        <v>135779.99999999994</v>
      </c>
      <c r="N22" s="36">
        <v>149503.00000000006</v>
      </c>
      <c r="O22" s="36">
        <v>152165.99999999956</v>
      </c>
      <c r="P22" s="36">
        <v>161213.00000000099</v>
      </c>
      <c r="Q22" s="32">
        <v>170711.99999999988</v>
      </c>
      <c r="R22" s="30">
        <v>183834.00000000012</v>
      </c>
      <c r="S22" s="30">
        <f>[3]Tabela33.16!$F$72</f>
        <v>195133.99999999994</v>
      </c>
      <c r="T22" s="15"/>
      <c r="U22" s="179"/>
    </row>
    <row r="23" spans="1:21" ht="20.100000000000001" customHeight="1" x14ac:dyDescent="0.3">
      <c r="A23" s="41" t="s">
        <v>50</v>
      </c>
      <c r="B23" s="42">
        <v>1270214.6670299887</v>
      </c>
      <c r="C23" s="42">
        <v>1470717.2340300013</v>
      </c>
      <c r="D23" s="42">
        <v>1661982.1230499891</v>
      </c>
      <c r="E23" s="42">
        <v>1842818.4019999993</v>
      </c>
      <c r="F23" s="42">
        <v>2049289.9779999999</v>
      </c>
      <c r="G23" s="42">
        <v>2319528.2809700076</v>
      </c>
      <c r="H23" s="42">
        <v>2626477.7160000158</v>
      </c>
      <c r="I23" s="42">
        <v>2849762.8219800033</v>
      </c>
      <c r="J23" s="42">
        <v>3302840.0000000014</v>
      </c>
      <c r="K23" s="42">
        <v>3720461.0000000009</v>
      </c>
      <c r="L23" s="42">
        <v>4094259.0000000009</v>
      </c>
      <c r="M23" s="42">
        <v>4553759.9999999981</v>
      </c>
      <c r="N23" s="42">
        <v>4972734.0000000009</v>
      </c>
      <c r="O23" s="42">
        <v>5155601.0000000019</v>
      </c>
      <c r="P23" s="42">
        <v>5419822.0000000028</v>
      </c>
      <c r="Q23" s="42">
        <v>5671925.9999999981</v>
      </c>
      <c r="R23" s="42">
        <v>6011150.0000000037</v>
      </c>
      <c r="S23" s="42">
        <f>S6+S7+S12</f>
        <v>6356684.0000000047</v>
      </c>
      <c r="T23" s="15"/>
      <c r="U23" s="179"/>
    </row>
    <row r="24" spans="1:21" ht="20.100000000000001" customHeight="1" x14ac:dyDescent="0.25">
      <c r="A24" s="43" t="s">
        <v>51</v>
      </c>
      <c r="B24" s="36">
        <v>218572.60900000064</v>
      </c>
      <c r="C24" s="36">
        <v>247233.152</v>
      </c>
      <c r="D24" s="36">
        <v>295769.10099999909</v>
      </c>
      <c r="E24" s="36">
        <v>327766.10099999979</v>
      </c>
      <c r="F24" s="36">
        <v>360159.93800000218</v>
      </c>
      <c r="G24" s="36">
        <v>400734.66999999853</v>
      </c>
      <c r="H24" s="36">
        <v>483325.38100000331</v>
      </c>
      <c r="I24" s="36">
        <v>483276.5169999958</v>
      </c>
      <c r="J24" s="36">
        <v>583007.00000000233</v>
      </c>
      <c r="K24" s="36">
        <v>655920.99999999907</v>
      </c>
      <c r="L24" s="36">
        <v>720500.99999999721</v>
      </c>
      <c r="M24" s="36">
        <v>777858.95664630737</v>
      </c>
      <c r="N24" s="36">
        <v>806218.78000000492</v>
      </c>
      <c r="O24" s="36">
        <v>840185.99999999814</v>
      </c>
      <c r="P24" s="36">
        <v>849505.99999999721</v>
      </c>
      <c r="Q24" s="36">
        <v>913553.00000000466</v>
      </c>
      <c r="R24" s="36">
        <v>992991.00000000093</v>
      </c>
      <c r="S24" s="36">
        <v>1032446.999999998</v>
      </c>
      <c r="T24" s="15"/>
      <c r="U24" s="15"/>
    </row>
    <row r="25" spans="1:21" ht="20.100000000000001" customHeight="1" x14ac:dyDescent="0.25">
      <c r="A25" s="44" t="s">
        <v>0</v>
      </c>
      <c r="B25" s="42">
        <v>1488787.2760299894</v>
      </c>
      <c r="C25" s="42">
        <v>1717950.3860300013</v>
      </c>
      <c r="D25" s="42">
        <v>1957751.2240499882</v>
      </c>
      <c r="E25" s="42">
        <v>2170584.5029999991</v>
      </c>
      <c r="F25" s="42">
        <v>2409449.9160000021</v>
      </c>
      <c r="G25" s="42">
        <v>2720262.9509700062</v>
      </c>
      <c r="H25" s="42">
        <v>3109803.0970000192</v>
      </c>
      <c r="I25" s="42">
        <v>3333039.3389799991</v>
      </c>
      <c r="J25" s="42">
        <v>3885847.0000000037</v>
      </c>
      <c r="K25" s="42">
        <v>4376382</v>
      </c>
      <c r="L25" s="42">
        <v>4814759.9999999981</v>
      </c>
      <c r="M25" s="42">
        <v>5331618.9566463055</v>
      </c>
      <c r="N25" s="42">
        <v>5778952.7800000058</v>
      </c>
      <c r="O25" s="42">
        <v>5995787</v>
      </c>
      <c r="P25" s="45">
        <v>6269328</v>
      </c>
      <c r="Q25" s="45">
        <v>6585479.0000000028</v>
      </c>
      <c r="R25" s="45">
        <v>7004141.0000000047</v>
      </c>
      <c r="S25" s="45">
        <f>S23+S24</f>
        <v>7389131.0000000028</v>
      </c>
      <c r="T25" s="15"/>
      <c r="U25" s="15"/>
    </row>
    <row r="26" spans="1:21" ht="14.25" customHeight="1" x14ac:dyDescent="0.25">
      <c r="A26" s="147" t="s">
        <v>64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80"/>
      <c r="Q26" s="2"/>
    </row>
    <row r="27" spans="1:21" ht="10.5" customHeight="1" x14ac:dyDescent="0.25">
      <c r="A27" s="145" t="s">
        <v>48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68"/>
      <c r="N27" s="68"/>
      <c r="O27" s="68"/>
      <c r="P27" s="68"/>
      <c r="Q27" s="2"/>
    </row>
    <row r="29" spans="1:21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</sheetData>
  <mergeCells count="6">
    <mergeCell ref="A4:A5"/>
    <mergeCell ref="A26:O26"/>
    <mergeCell ref="A27:L27"/>
    <mergeCell ref="A3:R3"/>
    <mergeCell ref="A2:S2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showGridLines="0" zoomScale="85" zoomScaleNormal="85" workbookViewId="0">
      <selection activeCell="V8" sqref="V8"/>
    </sheetView>
  </sheetViews>
  <sheetFormatPr defaultRowHeight="15" x14ac:dyDescent="0.25"/>
  <cols>
    <col min="1" max="1" width="50.7109375" customWidth="1"/>
    <col min="2" max="14" width="11.7109375" customWidth="1"/>
    <col min="15" max="15" width="11.7109375" style="15" customWidth="1"/>
    <col min="16" max="17" width="11.7109375" customWidth="1"/>
    <col min="18" max="18" width="9.5703125" style="15" customWidth="1"/>
    <col min="19" max="19" width="9.7109375" bestFit="1" customWidth="1"/>
  </cols>
  <sheetData>
    <row r="1" spans="1:25" s="15" customFormat="1" x14ac:dyDescent="0.25"/>
    <row r="2" spans="1:25" s="5" customFormat="1" ht="30" customHeight="1" x14ac:dyDescent="0.25">
      <c r="A2" s="170" t="s">
        <v>76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25" s="5" customFormat="1" x14ac:dyDescent="0.25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32" t="s">
        <v>65</v>
      </c>
    </row>
    <row r="4" spans="1:25" ht="24.95" customHeight="1" x14ac:dyDescent="0.25">
      <c r="A4" s="146" t="s">
        <v>30</v>
      </c>
      <c r="B4" s="181" t="s">
        <v>82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</row>
    <row r="5" spans="1:25" ht="24.95" customHeight="1" x14ac:dyDescent="0.25">
      <c r="A5" s="146"/>
      <c r="B5" s="26">
        <v>2003</v>
      </c>
      <c r="C5" s="26">
        <v>2004</v>
      </c>
      <c r="D5" s="26">
        <v>2005</v>
      </c>
      <c r="E5" s="26">
        <v>2006</v>
      </c>
      <c r="F5" s="26">
        <v>2007</v>
      </c>
      <c r="G5" s="26">
        <v>2008</v>
      </c>
      <c r="H5" s="26">
        <v>2009</v>
      </c>
      <c r="I5" s="26">
        <v>2010</v>
      </c>
      <c r="J5" s="26">
        <v>2011</v>
      </c>
      <c r="K5" s="26">
        <v>2012</v>
      </c>
      <c r="L5" s="26">
        <v>2013</v>
      </c>
      <c r="M5" s="26">
        <v>2014</v>
      </c>
      <c r="N5" s="26">
        <v>2015</v>
      </c>
      <c r="O5" s="27">
        <v>2016</v>
      </c>
      <c r="P5" s="27">
        <v>2017</v>
      </c>
      <c r="Q5" s="27">
        <v>2018</v>
      </c>
      <c r="R5" s="27">
        <v>2019</v>
      </c>
      <c r="S5" s="15"/>
      <c r="T5" s="15"/>
      <c r="U5" s="15"/>
      <c r="V5" s="15"/>
      <c r="W5" s="15"/>
      <c r="X5" s="15"/>
      <c r="Y5" s="15"/>
    </row>
    <row r="6" spans="1:25" ht="20.100000000000001" customHeight="1" x14ac:dyDescent="0.3">
      <c r="A6" s="28" t="s">
        <v>31</v>
      </c>
      <c r="B6" s="114">
        <v>8.3063368341907307</v>
      </c>
      <c r="C6" s="114">
        <v>1.9951275689600978</v>
      </c>
      <c r="D6" s="114">
        <v>1.1200682756782321</v>
      </c>
      <c r="E6" s="114">
        <v>4.6394233409809527</v>
      </c>
      <c r="F6" s="114">
        <v>3.2470013892800464</v>
      </c>
      <c r="G6" s="114">
        <v>5.7709596571294819</v>
      </c>
      <c r="H6" s="114">
        <v>-3.7286821027657124</v>
      </c>
      <c r="I6" s="114">
        <v>6.6969453357619058</v>
      </c>
      <c r="J6" s="114">
        <v>5.6386464247316859</v>
      </c>
      <c r="K6" s="114">
        <v>-3.0822422430838103</v>
      </c>
      <c r="L6" s="114">
        <v>8.3614439821612763</v>
      </c>
      <c r="M6" s="114">
        <v>2.790794456697987</v>
      </c>
      <c r="N6" s="114">
        <v>3.3143314331426588</v>
      </c>
      <c r="O6" s="114">
        <v>-5.2242177574751807</v>
      </c>
      <c r="P6" s="114">
        <v>14.15238623208468</v>
      </c>
      <c r="Q6" s="114">
        <v>1.3070557908181346</v>
      </c>
      <c r="R6" s="114">
        <f>[4]Agropecuária!$I$72</f>
        <v>0.41503693344180359</v>
      </c>
      <c r="S6" s="183"/>
      <c r="T6" s="15"/>
      <c r="U6" s="15"/>
      <c r="V6" s="15"/>
      <c r="W6" s="15"/>
      <c r="X6" s="15"/>
      <c r="Y6" s="15"/>
    </row>
    <row r="7" spans="1:25" ht="20.100000000000001" customHeight="1" x14ac:dyDescent="0.3">
      <c r="A7" s="28" t="s">
        <v>32</v>
      </c>
      <c r="B7" s="47">
        <v>0.10362620349648743</v>
      </c>
      <c r="C7" s="47">
        <v>8.2148888445747748</v>
      </c>
      <c r="D7" s="47">
        <v>1.994384445154096</v>
      </c>
      <c r="E7" s="47">
        <v>2.0064543563655945</v>
      </c>
      <c r="F7" s="47">
        <v>6.2066668548652837</v>
      </c>
      <c r="G7" s="47">
        <v>4.0996057662278318</v>
      </c>
      <c r="H7" s="47">
        <v>-4.7022894683774075</v>
      </c>
      <c r="I7" s="47">
        <v>10.203075511667169</v>
      </c>
      <c r="J7" s="47">
        <v>4.1143251511350565</v>
      </c>
      <c r="K7" s="47">
        <v>-0.72282435605538486</v>
      </c>
      <c r="L7" s="47">
        <v>2.1662184403977935</v>
      </c>
      <c r="M7" s="47">
        <v>-1.5081837992412805</v>
      </c>
      <c r="N7" s="47">
        <v>-5.7615033125009818</v>
      </c>
      <c r="O7" s="47">
        <v>-4.5662985543431622</v>
      </c>
      <c r="P7" s="47">
        <v>-0.50072997775320038</v>
      </c>
      <c r="Q7" s="47">
        <v>0.71698113207541159</v>
      </c>
      <c r="R7" s="114">
        <f>'[4]Indústria '!$G$75</f>
        <v>-0.67003754159649098</v>
      </c>
      <c r="S7" s="183"/>
      <c r="T7" s="15"/>
      <c r="U7" s="15"/>
      <c r="V7" s="15"/>
      <c r="W7" s="15"/>
      <c r="X7" s="15"/>
      <c r="Y7" s="15"/>
    </row>
    <row r="8" spans="1:25" ht="20.100000000000001" customHeight="1" x14ac:dyDescent="0.3">
      <c r="A8" s="29" t="s">
        <v>33</v>
      </c>
      <c r="B8" s="48">
        <v>4.5827933194579007</v>
      </c>
      <c r="C8" s="48">
        <v>-0.46933924462844168</v>
      </c>
      <c r="D8" s="48">
        <v>6.8070761331356699</v>
      </c>
      <c r="E8" s="48">
        <v>6.524555474532634</v>
      </c>
      <c r="F8" s="48">
        <v>2.890414272059072</v>
      </c>
      <c r="G8" s="48">
        <v>4.1136515347389491</v>
      </c>
      <c r="H8" s="48">
        <v>-2.1205491888554584</v>
      </c>
      <c r="I8" s="48">
        <v>14.88790365226742</v>
      </c>
      <c r="J8" s="48">
        <v>3.470195062065673</v>
      </c>
      <c r="K8" s="48">
        <v>-1.9401231492246485</v>
      </c>
      <c r="L8" s="48">
        <v>-3.1865127745166699</v>
      </c>
      <c r="M8" s="48">
        <v>9.0517013841234792</v>
      </c>
      <c r="N8" s="48">
        <v>5.6965210474195338</v>
      </c>
      <c r="O8" s="48">
        <v>-1.219611277116539</v>
      </c>
      <c r="P8" s="48">
        <v>4.9230769230761862</v>
      </c>
      <c r="Q8" s="48">
        <v>0.38921231366373377</v>
      </c>
      <c r="R8" s="48">
        <f>[4]Tabela33.3!$I$72</f>
        <v>-9.1494949369524079</v>
      </c>
      <c r="S8" s="183"/>
      <c r="T8" s="15"/>
      <c r="U8" s="15"/>
      <c r="V8" s="15"/>
      <c r="W8" s="15"/>
      <c r="X8" s="15"/>
      <c r="Y8" s="15"/>
    </row>
    <row r="9" spans="1:25" ht="20.100000000000001" customHeight="1" x14ac:dyDescent="0.3">
      <c r="A9" s="29" t="s">
        <v>34</v>
      </c>
      <c r="B9" s="48">
        <v>2.6593768398563533</v>
      </c>
      <c r="C9" s="48">
        <v>9.0828206243247713</v>
      </c>
      <c r="D9" s="48">
        <v>2.2427053483178305</v>
      </c>
      <c r="E9" s="48">
        <v>1.2335984523772936</v>
      </c>
      <c r="F9" s="48">
        <v>6.1413150778939496</v>
      </c>
      <c r="G9" s="48">
        <v>4.1495414462156877</v>
      </c>
      <c r="H9" s="48">
        <v>-9.2639556727560528</v>
      </c>
      <c r="I9" s="48">
        <v>9.1900425619335202</v>
      </c>
      <c r="J9" s="48">
        <v>2.2471841926397618</v>
      </c>
      <c r="K9" s="48">
        <v>-2.3786901012985973</v>
      </c>
      <c r="L9" s="48">
        <v>3.0133010129937743</v>
      </c>
      <c r="M9" s="48">
        <v>-4.6870329835543405</v>
      </c>
      <c r="N9" s="48">
        <v>-8.4842712127704232</v>
      </c>
      <c r="O9" s="48">
        <v>-4.7670228736569236</v>
      </c>
      <c r="P9" s="48">
        <v>2.3095419068434486</v>
      </c>
      <c r="Q9" s="48">
        <v>1.3927955335366393</v>
      </c>
      <c r="R9" s="48">
        <f>[4]Tabela33.4!$E$77</f>
        <v>-0.42580428190935882</v>
      </c>
      <c r="S9" s="183"/>
      <c r="T9" s="15"/>
      <c r="U9" s="15"/>
      <c r="V9" s="15"/>
      <c r="W9" s="15"/>
      <c r="X9" s="15"/>
    </row>
    <row r="10" spans="1:25" ht="30" customHeight="1" x14ac:dyDescent="0.3">
      <c r="A10" s="31" t="s">
        <v>35</v>
      </c>
      <c r="B10" s="48">
        <v>3.7173808815194276</v>
      </c>
      <c r="C10" s="48">
        <v>6.0013874081778829</v>
      </c>
      <c r="D10" s="48">
        <v>3.1455975805666281</v>
      </c>
      <c r="E10" s="48">
        <v>4.1374024272732735</v>
      </c>
      <c r="F10" s="48">
        <v>6.1248791448359929</v>
      </c>
      <c r="G10" s="48">
        <v>2.5805042407183176</v>
      </c>
      <c r="H10" s="48">
        <v>0.74335643597893686</v>
      </c>
      <c r="I10" s="48">
        <v>6.2757090013164207</v>
      </c>
      <c r="J10" s="48">
        <v>5.6062595518436398</v>
      </c>
      <c r="K10" s="48">
        <v>0.68232898940641107</v>
      </c>
      <c r="L10" s="48">
        <v>1.6012690431293608</v>
      </c>
      <c r="M10" s="48">
        <v>-1.9435885280864706</v>
      </c>
      <c r="N10" s="48">
        <v>-0.39265762170858087</v>
      </c>
      <c r="O10" s="48">
        <v>6.4716722274978711</v>
      </c>
      <c r="P10" s="48">
        <v>0.92332312830394336</v>
      </c>
      <c r="Q10" s="48">
        <v>3.6641876064051226</v>
      </c>
      <c r="R10" s="48">
        <f>[4]Tabela33.5!$C$77</f>
        <v>2.5776834098450552</v>
      </c>
      <c r="S10" s="183"/>
      <c r="T10" s="15"/>
      <c r="U10" s="15"/>
      <c r="V10" s="15"/>
      <c r="W10" s="15"/>
      <c r="X10" s="15"/>
      <c r="Y10" s="15"/>
    </row>
    <row r="11" spans="1:25" ht="20.100000000000001" customHeight="1" x14ac:dyDescent="0.3">
      <c r="A11" s="29" t="s">
        <v>36</v>
      </c>
      <c r="B11" s="48">
        <v>-8.9432161033277229</v>
      </c>
      <c r="C11" s="48">
        <v>10.744948433184277</v>
      </c>
      <c r="D11" s="48">
        <v>-2.0996146263420168</v>
      </c>
      <c r="E11" s="48">
        <v>0.26322105892153669</v>
      </c>
      <c r="F11" s="48">
        <v>9.1969932679992326</v>
      </c>
      <c r="G11" s="48">
        <v>4.9072644796042786</v>
      </c>
      <c r="H11" s="48">
        <v>7.0211753612816841</v>
      </c>
      <c r="I11" s="48">
        <v>13.100996092735251</v>
      </c>
      <c r="J11" s="48">
        <v>8.2473529312272689</v>
      </c>
      <c r="K11" s="48">
        <v>3.1839824615493617</v>
      </c>
      <c r="L11" s="48">
        <v>4.4956020464715474</v>
      </c>
      <c r="M11" s="48">
        <v>-2.1407853675154742</v>
      </c>
      <c r="N11" s="48">
        <v>-9.0045154522294784</v>
      </c>
      <c r="O11" s="48">
        <v>-9.9841901505991366</v>
      </c>
      <c r="P11" s="48">
        <v>-9.2457129152175188</v>
      </c>
      <c r="Q11" s="48">
        <v>-2.9918300653595797</v>
      </c>
      <c r="R11" s="48">
        <f>[4]Tabela33.6!$C$77</f>
        <v>1.9150772772112079</v>
      </c>
      <c r="S11" s="183"/>
      <c r="T11" s="15"/>
      <c r="U11" s="15"/>
      <c r="V11" s="15"/>
      <c r="W11" s="15"/>
      <c r="X11" s="15"/>
      <c r="Y11" s="15"/>
    </row>
    <row r="12" spans="1:25" ht="20.100000000000001" customHeight="1" x14ac:dyDescent="0.3">
      <c r="A12" s="1" t="s">
        <v>37</v>
      </c>
      <c r="B12" s="47">
        <v>0.99131802369289979</v>
      </c>
      <c r="C12" s="47">
        <v>5.0095563637459817</v>
      </c>
      <c r="D12" s="47">
        <v>3.6606265732991083</v>
      </c>
      <c r="E12" s="47">
        <v>4.3312457821222061</v>
      </c>
      <c r="F12" s="47">
        <v>5.8265112625617954</v>
      </c>
      <c r="G12" s="47">
        <v>4.8240204907048945</v>
      </c>
      <c r="H12" s="47">
        <v>2.0668249142768547</v>
      </c>
      <c r="I12" s="47">
        <v>5.8036522258634982</v>
      </c>
      <c r="J12" s="47">
        <v>3.457822445561276</v>
      </c>
      <c r="K12" s="47">
        <v>2.9029099354094035</v>
      </c>
      <c r="L12" s="47">
        <v>2.7538277764063812</v>
      </c>
      <c r="M12" s="47">
        <v>0.98540343272659481</v>
      </c>
      <c r="N12" s="47">
        <v>-2.7337615282801875</v>
      </c>
      <c r="O12" s="47">
        <v>-2.2213436471032577</v>
      </c>
      <c r="P12" s="47">
        <v>0.76566323789313273</v>
      </c>
      <c r="Q12" s="47">
        <v>2.0871437287753869</v>
      </c>
      <c r="R12" s="114">
        <f>[4]Serviços!$C$76</f>
        <v>1.5121017590067121</v>
      </c>
      <c r="S12" s="183"/>
      <c r="T12" s="15"/>
      <c r="U12" s="15"/>
      <c r="V12" s="15"/>
      <c r="W12" s="15"/>
      <c r="X12" s="15"/>
      <c r="Y12" s="15"/>
    </row>
    <row r="13" spans="1:25" ht="30" customHeight="1" x14ac:dyDescent="0.3">
      <c r="A13" s="31" t="s">
        <v>38</v>
      </c>
      <c r="B13" s="115">
        <v>-0.39207824003960612</v>
      </c>
      <c r="C13" s="115">
        <v>9.2710474609054785</v>
      </c>
      <c r="D13" s="115">
        <v>3.1126728779902191</v>
      </c>
      <c r="E13" s="115">
        <v>4.9778247336109915</v>
      </c>
      <c r="F13" s="115">
        <v>8.259072817149459</v>
      </c>
      <c r="G13" s="115">
        <v>5.3292399975958693</v>
      </c>
      <c r="H13" s="115">
        <v>-2.3348348294294996</v>
      </c>
      <c r="I13" s="115">
        <v>11.149463672684966</v>
      </c>
      <c r="J13" s="115">
        <v>2.3410190063644754</v>
      </c>
      <c r="K13" s="115">
        <v>2.3644932900082516</v>
      </c>
      <c r="L13" s="115">
        <v>3.4243415113641928</v>
      </c>
      <c r="M13" s="115">
        <v>0.55578444096680002</v>
      </c>
      <c r="N13" s="115">
        <v>-7.3035435037736907</v>
      </c>
      <c r="O13" s="115">
        <v>-6.6258524036465705</v>
      </c>
      <c r="P13" s="115">
        <v>2.3137701549228007</v>
      </c>
      <c r="Q13" s="115">
        <v>2.6328168661102547</v>
      </c>
      <c r="R13" s="115">
        <f>[4]Tabela33.7!$C$76</f>
        <v>1.6337461225190086</v>
      </c>
      <c r="S13" s="183"/>
      <c r="T13" s="15"/>
      <c r="U13" s="15"/>
      <c r="V13" s="15"/>
      <c r="W13" s="15"/>
      <c r="X13" s="15"/>
      <c r="Y13" s="15"/>
    </row>
    <row r="14" spans="1:25" ht="20.100000000000001" customHeight="1" x14ac:dyDescent="0.3">
      <c r="A14" s="29" t="s">
        <v>39</v>
      </c>
      <c r="B14" s="115">
        <v>-2.2434918217313027</v>
      </c>
      <c r="C14" s="115">
        <v>5.4484885006925721</v>
      </c>
      <c r="D14" s="115">
        <v>3.6045286744085914</v>
      </c>
      <c r="E14" s="115">
        <v>2.4829741299411845</v>
      </c>
      <c r="F14" s="115">
        <v>5.0747833388214536</v>
      </c>
      <c r="G14" s="115">
        <v>7.5779971118513867</v>
      </c>
      <c r="H14" s="115">
        <v>-4.3692761555495725</v>
      </c>
      <c r="I14" s="115">
        <v>11.189297870862713</v>
      </c>
      <c r="J14" s="115">
        <v>4.2785542849070657</v>
      </c>
      <c r="K14" s="115">
        <v>2.0421969472759205</v>
      </c>
      <c r="L14" s="115">
        <v>2.6280570076972154</v>
      </c>
      <c r="M14" s="115">
        <v>1.490996504786235</v>
      </c>
      <c r="N14" s="115">
        <v>-4.3243456842162464</v>
      </c>
      <c r="O14" s="115">
        <v>-5.5845474613693717</v>
      </c>
      <c r="P14" s="115">
        <v>0.97508676619419976</v>
      </c>
      <c r="Q14" s="115">
        <v>2.1452809102912251</v>
      </c>
      <c r="R14" s="115">
        <f>[4]Tabela33.8!$C$76</f>
        <v>5.9320496931380973E-2</v>
      </c>
      <c r="S14" s="183"/>
      <c r="T14" s="15"/>
      <c r="U14" s="15"/>
      <c r="V14" s="15"/>
      <c r="W14" s="15"/>
      <c r="X14" s="15"/>
      <c r="Y14" s="15"/>
    </row>
    <row r="15" spans="1:25" ht="20.100000000000001" customHeight="1" x14ac:dyDescent="0.3">
      <c r="A15" s="29" t="s">
        <v>40</v>
      </c>
      <c r="B15" s="115">
        <v>1.9302317209737296</v>
      </c>
      <c r="C15" s="115">
        <v>4.2081760718161831</v>
      </c>
      <c r="D15" s="115">
        <v>5.7888811617008429</v>
      </c>
      <c r="E15" s="115">
        <v>7.1978593914515221</v>
      </c>
      <c r="F15" s="115">
        <v>3.8977461172388095</v>
      </c>
      <c r="G15" s="115">
        <v>5.4200520392093665</v>
      </c>
      <c r="H15" s="115">
        <v>1.5822830734702586</v>
      </c>
      <c r="I15" s="115">
        <v>3.8172793301792352</v>
      </c>
      <c r="J15" s="115">
        <v>7.2645433308645924</v>
      </c>
      <c r="K15" s="115">
        <v>4.9445078563270961</v>
      </c>
      <c r="L15" s="115">
        <v>-1.0803124204088577</v>
      </c>
      <c r="M15" s="115">
        <v>2.2384261615480572</v>
      </c>
      <c r="N15" s="115">
        <v>-6.4619152819129999</v>
      </c>
      <c r="O15" s="115">
        <v>-3.0220989969831136</v>
      </c>
      <c r="P15" s="115">
        <v>4.1258243434586062</v>
      </c>
      <c r="Q15" s="115">
        <v>5.1099931663209253</v>
      </c>
      <c r="R15" s="115">
        <f>[4]Tabela33.9!$C$76</f>
        <v>5.3415260126747244</v>
      </c>
      <c r="S15" s="183"/>
      <c r="T15" s="15"/>
      <c r="U15" s="15"/>
      <c r="V15" s="15"/>
      <c r="W15" s="15"/>
      <c r="X15" s="15"/>
      <c r="Y15" s="15"/>
    </row>
    <row r="16" spans="1:25" ht="20.100000000000001" customHeight="1" x14ac:dyDescent="0.3">
      <c r="A16" s="29" t="s">
        <v>41</v>
      </c>
      <c r="B16" s="115">
        <v>2.2605252967594858</v>
      </c>
      <c r="C16" s="115">
        <v>4.3051708412431333</v>
      </c>
      <c r="D16" s="115">
        <v>5.7895597681268285</v>
      </c>
      <c r="E16" s="115">
        <v>0.76408299752719344</v>
      </c>
      <c r="F16" s="115">
        <v>6.4211264685878788</v>
      </c>
      <c r="G16" s="115">
        <v>9.768427084460086</v>
      </c>
      <c r="H16" s="115">
        <v>1.1891733405744453E-2</v>
      </c>
      <c r="I16" s="115">
        <v>5.3505134486066641</v>
      </c>
      <c r="J16" s="115">
        <v>6.4927059790425012</v>
      </c>
      <c r="K16" s="115">
        <v>6.9996934440838654</v>
      </c>
      <c r="L16" s="115">
        <v>4.0067092845446739</v>
      </c>
      <c r="M16" s="115">
        <v>5.2619215409920539</v>
      </c>
      <c r="N16" s="115">
        <v>-0.94478382065096289</v>
      </c>
      <c r="O16" s="115">
        <v>-2.0334765118970477</v>
      </c>
      <c r="P16" s="115">
        <v>1.3969725744291006</v>
      </c>
      <c r="Q16" s="115">
        <v>1.8266506948262373</v>
      </c>
      <c r="R16" s="115">
        <f>[4]Tabela33.10!$C$76</f>
        <v>4.4606075897768882</v>
      </c>
      <c r="S16" s="183"/>
      <c r="T16" s="15"/>
      <c r="U16" s="15"/>
      <c r="V16" s="15"/>
      <c r="W16" s="15"/>
      <c r="X16" s="15"/>
      <c r="Y16" s="15"/>
    </row>
    <row r="17" spans="1:25" ht="20.100000000000001" customHeight="1" x14ac:dyDescent="0.3">
      <c r="A17" s="31" t="s">
        <v>54</v>
      </c>
      <c r="B17" s="115">
        <v>-3.2188168433800346</v>
      </c>
      <c r="C17" s="115">
        <v>3.8375726528741216</v>
      </c>
      <c r="D17" s="115">
        <v>5.8094073228314391</v>
      </c>
      <c r="E17" s="115">
        <v>8.1691726467451709</v>
      </c>
      <c r="F17" s="115">
        <v>15.109199231226246</v>
      </c>
      <c r="G17" s="115">
        <v>13.235656269217033</v>
      </c>
      <c r="H17" s="115">
        <v>8.8490133616707425</v>
      </c>
      <c r="I17" s="115">
        <v>9.3220378466250864</v>
      </c>
      <c r="J17" s="115">
        <v>6.2081127177025186</v>
      </c>
      <c r="K17" s="115">
        <v>1.5491216492777626</v>
      </c>
      <c r="L17" s="115">
        <v>1.8039890592826513</v>
      </c>
      <c r="M17" s="115">
        <v>-0.56499040616937446</v>
      </c>
      <c r="N17" s="115">
        <v>-1.2081084473452242</v>
      </c>
      <c r="O17" s="115">
        <v>-3.4160470438791335</v>
      </c>
      <c r="P17" s="115">
        <v>-1.1463297707340225</v>
      </c>
      <c r="Q17" s="115">
        <v>1.0021817944735334</v>
      </c>
      <c r="R17" s="115">
        <f>[4]Tabela33.11!$C$77</f>
        <v>1.07580052145686</v>
      </c>
      <c r="S17" s="183"/>
      <c r="T17" s="15"/>
      <c r="U17" s="15"/>
      <c r="V17" s="15"/>
      <c r="W17" s="15"/>
      <c r="X17" s="15"/>
      <c r="Y17" s="15"/>
    </row>
    <row r="18" spans="1:25" ht="20.100000000000001" customHeight="1" x14ac:dyDescent="0.3">
      <c r="A18" s="29" t="s">
        <v>43</v>
      </c>
      <c r="B18" s="115">
        <v>3.8726993485847627</v>
      </c>
      <c r="C18" s="115">
        <v>5.4893931784806727</v>
      </c>
      <c r="D18" s="115">
        <v>4.1732685968847383</v>
      </c>
      <c r="E18" s="115">
        <v>4.6898315063063079</v>
      </c>
      <c r="F18" s="115">
        <v>6.002198661058733</v>
      </c>
      <c r="G18" s="115">
        <v>1.3851025683427665</v>
      </c>
      <c r="H18" s="115">
        <v>2.9932100956034491</v>
      </c>
      <c r="I18" s="115">
        <v>4.8871202747712728</v>
      </c>
      <c r="J18" s="115">
        <v>1.9313461118001696</v>
      </c>
      <c r="K18" s="115">
        <v>5.0889588284411147</v>
      </c>
      <c r="L18" s="115">
        <v>5.1213688929000245</v>
      </c>
      <c r="M18" s="115">
        <v>0.73449077055873779</v>
      </c>
      <c r="N18" s="115">
        <v>-0.38143002839663431</v>
      </c>
      <c r="O18" s="115">
        <v>0.16777447262290579</v>
      </c>
      <c r="P18" s="115">
        <v>1.3274991176575934</v>
      </c>
      <c r="Q18" s="115">
        <v>3.3152705652144121</v>
      </c>
      <c r="R18" s="115">
        <f>[4]Tabela33.12!$C$77</f>
        <v>2.4328442476316825</v>
      </c>
      <c r="S18" s="183"/>
      <c r="T18" s="15"/>
      <c r="U18" s="15"/>
      <c r="V18" s="15"/>
      <c r="W18" s="15"/>
      <c r="X18" s="15"/>
      <c r="Y18" s="15"/>
    </row>
    <row r="19" spans="1:25" ht="30" customHeight="1" x14ac:dyDescent="0.3">
      <c r="A19" s="31" t="s">
        <v>44</v>
      </c>
      <c r="B19" s="116">
        <v>-1.0103502173513634</v>
      </c>
      <c r="C19" s="116">
        <v>3.7669690429138702</v>
      </c>
      <c r="D19" s="116">
        <v>6.9312937548922093</v>
      </c>
      <c r="E19" s="116">
        <v>4.1603921248269948</v>
      </c>
      <c r="F19" s="116">
        <v>6.6914111152481803</v>
      </c>
      <c r="G19" s="116">
        <v>6.2193589100124846</v>
      </c>
      <c r="H19" s="116">
        <v>2.4774035635404701</v>
      </c>
      <c r="I19" s="116">
        <v>7.0060657278766536</v>
      </c>
      <c r="J19" s="116">
        <v>5.6666585272548087</v>
      </c>
      <c r="K19" s="116">
        <v>4.9086242878896513</v>
      </c>
      <c r="L19" s="116">
        <v>3.563651500230991</v>
      </c>
      <c r="M19" s="116">
        <v>1.0290738061185412</v>
      </c>
      <c r="N19" s="115">
        <v>-4.9640235844006568</v>
      </c>
      <c r="O19" s="115">
        <v>-0.90862222953727034</v>
      </c>
      <c r="P19" s="115">
        <v>-0.18198822131761938</v>
      </c>
      <c r="Q19" s="115">
        <v>3.2977175029053063</v>
      </c>
      <c r="R19" s="115">
        <f>[4]Tabela33.13!$C$77</f>
        <v>3.3213529635153227</v>
      </c>
      <c r="S19" s="183"/>
      <c r="T19" s="15"/>
      <c r="U19" s="15"/>
      <c r="V19" s="15"/>
      <c r="W19" s="15"/>
      <c r="X19" s="15"/>
      <c r="Y19" s="15"/>
    </row>
    <row r="20" spans="1:25" ht="30" customHeight="1" x14ac:dyDescent="0.3">
      <c r="A20" s="31" t="s">
        <v>45</v>
      </c>
      <c r="B20" s="117">
        <v>3.2129897716927092</v>
      </c>
      <c r="C20" s="117">
        <v>4.1110565805525523</v>
      </c>
      <c r="D20" s="117">
        <v>1.0359532141535288</v>
      </c>
      <c r="E20" s="117">
        <v>3.9060911028102385</v>
      </c>
      <c r="F20" s="117">
        <v>2.1581939387732785</v>
      </c>
      <c r="G20" s="117">
        <v>0.64035159125606089</v>
      </c>
      <c r="H20" s="117">
        <v>3.4219275907072522</v>
      </c>
      <c r="I20" s="117">
        <v>2.2250050015534706</v>
      </c>
      <c r="J20" s="117">
        <v>1.9016631185564625</v>
      </c>
      <c r="K20" s="117">
        <v>1.3446833840808248</v>
      </c>
      <c r="L20" s="117">
        <v>2.2113138915597519</v>
      </c>
      <c r="M20" s="117">
        <v>9.7428660644305332E-2</v>
      </c>
      <c r="N20" s="115">
        <v>0.24228460054260825</v>
      </c>
      <c r="O20" s="115">
        <v>0.25734343435483975</v>
      </c>
      <c r="P20" s="115">
        <v>8.2105889087213946E-2</v>
      </c>
      <c r="Q20" s="115">
        <v>9.7504932690628543E-2</v>
      </c>
      <c r="R20" s="115">
        <f>[4]Tabela33.14!$C$77</f>
        <v>-0.42481956408404464</v>
      </c>
      <c r="S20" s="183"/>
      <c r="T20" s="15"/>
      <c r="U20" s="15"/>
      <c r="V20" s="15"/>
      <c r="W20" s="15"/>
      <c r="X20" s="15"/>
      <c r="Y20" s="15"/>
    </row>
    <row r="21" spans="1:25" ht="20.100000000000001" customHeight="1" x14ac:dyDescent="0.3">
      <c r="A21" s="34" t="s">
        <v>46</v>
      </c>
      <c r="B21" s="48">
        <v>2.7454638360749906</v>
      </c>
      <c r="C21" s="48">
        <v>3.828234609493264</v>
      </c>
      <c r="D21" s="48">
        <v>3.2645443950610975</v>
      </c>
      <c r="E21" s="48">
        <v>1.715132142462461</v>
      </c>
      <c r="F21" s="48">
        <v>1.4811811166000943</v>
      </c>
      <c r="G21" s="48">
        <v>3.1886868996972906</v>
      </c>
      <c r="H21" s="48">
        <v>1.1336114260768193</v>
      </c>
      <c r="I21" s="48">
        <v>1.0690422688029999</v>
      </c>
      <c r="J21" s="48">
        <v>4.6357080816852747</v>
      </c>
      <c r="K21" s="48">
        <v>1.4083505859981971</v>
      </c>
      <c r="L21" s="48">
        <v>0.75110637897182198</v>
      </c>
      <c r="M21" s="48">
        <v>2.4700110068465175</v>
      </c>
      <c r="N21" s="115">
        <v>0.5872171762329792</v>
      </c>
      <c r="O21" s="115">
        <v>0.18576824696696637</v>
      </c>
      <c r="P21" s="115">
        <v>0.57800395965934559</v>
      </c>
      <c r="Q21" s="115">
        <v>3.1730191125526552</v>
      </c>
      <c r="R21" s="115">
        <f>[4]Tabela33.15!$C$76</f>
        <v>0.42910269857914241</v>
      </c>
      <c r="S21" s="183"/>
      <c r="T21" s="15"/>
      <c r="U21" s="15"/>
      <c r="V21" s="15"/>
      <c r="W21" s="15"/>
      <c r="X21" s="15"/>
      <c r="Y21" s="15"/>
    </row>
    <row r="22" spans="1:25" s="65" customFormat="1" ht="20.100000000000001" customHeight="1" x14ac:dyDescent="0.3">
      <c r="A22" s="40" t="s">
        <v>47</v>
      </c>
      <c r="B22" s="118">
        <v>-2.228247228981306</v>
      </c>
      <c r="C22" s="118">
        <v>3.0224947599462482</v>
      </c>
      <c r="D22" s="118">
        <v>2.4697307873334129</v>
      </c>
      <c r="E22" s="118">
        <v>3.3954602268746692</v>
      </c>
      <c r="F22" s="118">
        <v>-0.23495360360975548</v>
      </c>
      <c r="G22" s="118">
        <v>2.9090769405134109</v>
      </c>
      <c r="H22" s="118">
        <v>6.5820285664079492</v>
      </c>
      <c r="I22" s="118">
        <v>-2.8444441573325818</v>
      </c>
      <c r="J22" s="118">
        <v>0.30032079721586946</v>
      </c>
      <c r="K22" s="118">
        <v>1.510272370740684</v>
      </c>
      <c r="L22" s="118">
        <v>-0.53161517920573553</v>
      </c>
      <c r="M22" s="118">
        <v>3.1042863455595482</v>
      </c>
      <c r="N22" s="115">
        <v>-3.5959144632550788</v>
      </c>
      <c r="O22" s="115">
        <v>-3.2149100324642355</v>
      </c>
      <c r="P22" s="115">
        <v>0.41249775142158107</v>
      </c>
      <c r="Q22" s="115">
        <v>3.1626364871830237</v>
      </c>
      <c r="R22" s="115">
        <f>[4]Tabela33.16!$C$76</f>
        <v>2.7405159002142465</v>
      </c>
      <c r="S22" s="183"/>
      <c r="T22" s="15"/>
      <c r="U22" s="48"/>
      <c r="V22" s="15"/>
      <c r="W22" s="15"/>
      <c r="X22" s="15"/>
      <c r="Y22" s="15"/>
    </row>
    <row r="23" spans="1:25" ht="20.100000000000001" customHeight="1" x14ac:dyDescent="0.25">
      <c r="A23" s="50" t="s">
        <v>55</v>
      </c>
      <c r="B23" s="119">
        <v>1.2267038300265209</v>
      </c>
      <c r="C23" s="119">
        <v>5.6566949135441025</v>
      </c>
      <c r="D23" s="119">
        <v>3.0139989627612662</v>
      </c>
      <c r="E23" s="119">
        <v>3.6862157403173335</v>
      </c>
      <c r="F23" s="119">
        <v>5.7992082733938632</v>
      </c>
      <c r="G23" s="119">
        <v>4.6766060112285457</v>
      </c>
      <c r="H23" s="120">
        <v>-9.6854010392777301E-2</v>
      </c>
      <c r="I23" s="119">
        <v>6.9761874173047023</v>
      </c>
      <c r="J23" s="119">
        <v>3.7431422654444324</v>
      </c>
      <c r="K23" s="119">
        <v>1.611923898678258</v>
      </c>
      <c r="L23" s="119">
        <v>2.8757584705802808</v>
      </c>
      <c r="M23" s="119">
        <v>0.46100365412322653</v>
      </c>
      <c r="N23" s="120">
        <v>-3.1500780053789312</v>
      </c>
      <c r="O23" s="120">
        <v>-2.9001468499987304</v>
      </c>
      <c r="P23" s="120">
        <v>1.2542109316504346</v>
      </c>
      <c r="Q23" s="120">
        <v>1.7561230523811533</v>
      </c>
      <c r="R23" s="120">
        <f>'[4]Valor Adicionado Bruto '!$J$72</f>
        <v>0.97888091297009261</v>
      </c>
      <c r="S23" s="15"/>
      <c r="T23" s="15"/>
      <c r="U23" s="48"/>
      <c r="V23" s="15"/>
      <c r="W23" s="15"/>
      <c r="X23" s="15"/>
      <c r="Y23" s="15"/>
    </row>
    <row r="24" spans="1:25" ht="20.100000000000001" customHeight="1" x14ac:dyDescent="0.25">
      <c r="A24" s="51" t="s">
        <v>51</v>
      </c>
      <c r="B24" s="118">
        <v>0.64177483464957774</v>
      </c>
      <c r="C24" s="118">
        <v>6.374292392634251</v>
      </c>
      <c r="D24" s="118">
        <v>4.2592819727988562</v>
      </c>
      <c r="E24" s="118">
        <v>5.5124803769746489</v>
      </c>
      <c r="F24" s="118">
        <v>7.6099280092605026</v>
      </c>
      <c r="G24" s="118">
        <v>7.5112744799436415</v>
      </c>
      <c r="H24" s="118">
        <v>-0.28317093490354273</v>
      </c>
      <c r="I24" s="118">
        <v>10.783463745249943</v>
      </c>
      <c r="J24" s="118">
        <v>5.2846706814837496</v>
      </c>
      <c r="K24" s="118">
        <v>3.6752901645166203</v>
      </c>
      <c r="L24" s="118">
        <v>3.7382321467985147</v>
      </c>
      <c r="M24" s="118">
        <v>0.75541244379659922</v>
      </c>
      <c r="N24" s="118">
        <v>-5.9864370810121414</v>
      </c>
      <c r="O24" s="118">
        <v>-5.581740233709942</v>
      </c>
      <c r="P24" s="118">
        <v>1.760905749930175</v>
      </c>
      <c r="Q24" s="118">
        <v>1.9546758644538809</v>
      </c>
      <c r="R24" s="118">
        <f>'[4]IMPOSTOS BRASIL'!$H$19</f>
        <v>2.685120006122621</v>
      </c>
      <c r="S24" s="15"/>
      <c r="T24" s="15"/>
      <c r="U24" s="48"/>
      <c r="V24" s="15"/>
      <c r="W24" s="15"/>
      <c r="X24" s="15"/>
      <c r="Y24" s="15"/>
    </row>
    <row r="25" spans="1:25" ht="20.100000000000001" customHeight="1" x14ac:dyDescent="0.25">
      <c r="A25" s="52" t="s">
        <v>0</v>
      </c>
      <c r="B25" s="121">
        <v>1.140828931269855</v>
      </c>
      <c r="C25" s="121">
        <v>5.7599655830962604</v>
      </c>
      <c r="D25" s="121">
        <v>3.2021312605960528</v>
      </c>
      <c r="E25" s="121">
        <v>3.961988297674135</v>
      </c>
      <c r="F25" s="121">
        <v>6.0698711759404222</v>
      </c>
      <c r="G25" s="121">
        <v>5.0941942936278295</v>
      </c>
      <c r="H25" s="122">
        <v>-0.12581137383896879</v>
      </c>
      <c r="I25" s="121">
        <v>7.5282262791049437</v>
      </c>
      <c r="J25" s="121">
        <v>3.9744230794471092</v>
      </c>
      <c r="K25" s="121">
        <v>1.9211759850946031</v>
      </c>
      <c r="L25" s="121">
        <v>3.0048226702888536</v>
      </c>
      <c r="M25" s="121">
        <v>0.50395655751429569</v>
      </c>
      <c r="N25" s="122">
        <v>-3.5457770257123267</v>
      </c>
      <c r="O25" s="122">
        <v>-3.2759169063210747</v>
      </c>
      <c r="P25" s="122">
        <v>1.3228690539081267</v>
      </c>
      <c r="Q25" s="122">
        <v>1.7836667613698953</v>
      </c>
      <c r="R25" s="122">
        <f>'[4]PIB BRASIL'!$C$36</f>
        <v>1.2207778227194321</v>
      </c>
      <c r="S25" s="15"/>
      <c r="T25" s="15"/>
      <c r="U25" s="48"/>
      <c r="V25" s="15"/>
      <c r="W25" s="15"/>
      <c r="X25" s="15"/>
      <c r="Y25" s="15"/>
    </row>
    <row r="26" spans="1:25" ht="15.75" customHeight="1" x14ac:dyDescent="0.25">
      <c r="A26" s="147" t="s">
        <v>64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8"/>
      <c r="S26" s="15"/>
      <c r="T26" s="15"/>
      <c r="U26" s="48"/>
      <c r="V26" s="15"/>
      <c r="W26" s="15"/>
      <c r="X26" s="15"/>
      <c r="Y26" s="15"/>
    </row>
    <row r="27" spans="1:25" ht="12" customHeight="1" x14ac:dyDescent="0.25">
      <c r="A27" s="145" t="s">
        <v>48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68"/>
      <c r="M27" s="68"/>
      <c r="N27" s="68"/>
      <c r="O27" s="68"/>
      <c r="P27" s="69"/>
      <c r="S27" s="15"/>
      <c r="T27" s="15"/>
      <c r="U27" s="48"/>
      <c r="V27" s="15"/>
      <c r="W27" s="15"/>
      <c r="X27" s="15"/>
      <c r="Y27" s="15"/>
    </row>
    <row r="28" spans="1:25" x14ac:dyDescent="0.25">
      <c r="S28" s="15"/>
      <c r="T28" s="15"/>
      <c r="U28" s="49"/>
      <c r="V28" s="15"/>
      <c r="W28" s="15"/>
      <c r="X28" s="15"/>
      <c r="Y28" s="15"/>
    </row>
    <row r="29" spans="1:25" x14ac:dyDescent="0.25">
      <c r="S29" s="15"/>
      <c r="T29" s="15"/>
      <c r="U29" s="48"/>
      <c r="V29" s="15"/>
      <c r="W29" s="15"/>
      <c r="X29" s="15"/>
      <c r="Y29" s="15"/>
    </row>
  </sheetData>
  <mergeCells count="6">
    <mergeCell ref="A4:A5"/>
    <mergeCell ref="A26:P26"/>
    <mergeCell ref="A27:K27"/>
    <mergeCell ref="A3:Q3"/>
    <mergeCell ref="A2:R2"/>
    <mergeCell ref="B4:R4"/>
  </mergeCells>
  <hyperlinks>
    <hyperlink ref="R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2021-10-29T00:13:42Z</dcterms:modified>
</cp:coreProperties>
</file>